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844" documentId="13_ncr:1_{F6CB121F-512D-4AA6-A0C1-0FB36C537598}" xr6:coauthVersionLast="47" xr6:coauthVersionMax="47" xr10:uidLastSave="{D595C8D1-70E8-4454-98C5-1E9EA272EFBB}"/>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B5" i="4"/>
  <c r="B7" i="4"/>
  <c r="B8" i="4"/>
  <c r="B9" i="4"/>
  <c r="B10" i="4"/>
  <c r="B11" i="4"/>
  <c r="B12" i="4"/>
  <c r="B13" i="4"/>
  <c r="B14" i="4"/>
  <c r="B15" i="4"/>
  <c r="B16" i="4"/>
  <c r="B17" i="4"/>
  <c r="B18" i="4"/>
  <c r="B19" i="4"/>
  <c r="B20" i="4"/>
  <c r="B21" i="4"/>
  <c r="B22" i="4"/>
  <c r="B23" i="4"/>
  <c r="B24" i="4"/>
  <c r="B25" i="4"/>
  <c r="B26" i="4"/>
  <c r="B2" i="6"/>
  <c r="B3" i="6"/>
  <c r="B4" i="6"/>
  <c r="B5" i="6"/>
  <c r="B6" i="6"/>
  <c r="B7" i="6"/>
  <c r="B8" i="6"/>
  <c r="B9" i="6"/>
  <c r="B10" i="6"/>
  <c r="B11" i="6"/>
  <c r="B12" i="6"/>
  <c r="B13" i="6"/>
  <c r="B14" i="6"/>
  <c r="B15" i="6"/>
  <c r="B16" i="6"/>
  <c r="B17" i="6"/>
  <c r="B18" i="6"/>
  <c r="G2" i="6"/>
  <c r="G3" i="6"/>
  <c r="G4" i="6"/>
  <c r="G5" i="6"/>
  <c r="G6" i="6"/>
  <c r="G7" i="6"/>
  <c r="G8" i="6"/>
  <c r="G9" i="6"/>
  <c r="G10" i="6"/>
  <c r="G11" i="6"/>
  <c r="G12" i="6"/>
  <c r="G13" i="6"/>
  <c r="G14" i="6"/>
  <c r="G15" i="6"/>
  <c r="G16" i="6"/>
  <c r="G17" i="6"/>
  <c r="G18" i="6"/>
  <c r="I2" i="6"/>
  <c r="I3" i="6"/>
  <c r="I4" i="6"/>
  <c r="I5" i="6"/>
  <c r="I6" i="6"/>
  <c r="I7" i="6"/>
  <c r="I8" i="6"/>
  <c r="I9" i="6"/>
  <c r="I10" i="6"/>
  <c r="I11" i="6"/>
  <c r="I12" i="6"/>
  <c r="I13" i="6"/>
  <c r="I14" i="6"/>
  <c r="I15" i="6"/>
  <c r="I16" i="6"/>
  <c r="I17" i="6"/>
  <c r="I18" i="6"/>
  <c r="J2" i="6"/>
  <c r="J3" i="6"/>
  <c r="J4" i="6"/>
  <c r="J5" i="6"/>
  <c r="J6" i="6"/>
  <c r="J7" i="6"/>
  <c r="J8" i="6"/>
  <c r="J9" i="6"/>
  <c r="J10" i="6"/>
  <c r="J11" i="6"/>
  <c r="J12" i="6"/>
  <c r="J13" i="6"/>
  <c r="J14" i="6"/>
  <c r="J15" i="6"/>
  <c r="J16" i="6"/>
  <c r="J17" i="6"/>
  <c r="J18" i="6"/>
  <c r="L2" i="6"/>
  <c r="L3" i="6"/>
  <c r="L4" i="6"/>
  <c r="L5" i="6"/>
  <c r="L6" i="6"/>
  <c r="L7" i="6"/>
  <c r="L8" i="6"/>
  <c r="L9" i="6"/>
  <c r="L10" i="6"/>
  <c r="L11" i="6"/>
  <c r="L12" i="6"/>
  <c r="L13" i="6"/>
  <c r="L14" i="6"/>
  <c r="L15" i="6"/>
  <c r="L16" i="6"/>
  <c r="L17" i="6"/>
  <c r="L1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J3" i="4"/>
  <c r="J4" i="4"/>
  <c r="J5"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I3" i="4"/>
  <c r="I4" i="4"/>
  <c r="I5"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B3"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<sst xmlns="http://schemas.openxmlformats.org/spreadsheetml/2006/main" count="180300" uniqueCount="39132">
  <si>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</si>
  <si>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</si>
  <si>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</si>
  <si>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</si>
  <si>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</si>
  <si>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</si>
  <si>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</si>
  <si>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</si>
  <si>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</si>
  <si>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</si>
  <si>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</si>
  <si>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</si>
  <si>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</si>
  <si>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</si>
  <si>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</si>
  <si>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</si>
  <si>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</si>
  <si>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</si>
  <si>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</si>
  <si>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</si>
  <si>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</si>
  <si>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</si>
  <si>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</si>
  <si>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</si>
  <si>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</si>
  <si>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</si>
  <si>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</si>
  <si>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</si>
  <si>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</si>
  <si>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</si>
  <si>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</si>
  <si>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</si>
  <si>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</si>
  <si>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</si>
  <si>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</si>
  <si>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</si>
  <si>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</si>
  <si>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</si>
  <si>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</si>
  <si>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</si>
  <si>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</si>
  <si>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</si>
  <si>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</si>
  <si>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</si>
  <si>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</si>
  <si>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</si>
  <si>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</si>
  <si>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</si>
  <si>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</si>
  <si>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</si>
  <si>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</si>
  <si>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</si>
  <si>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</si>
  <si>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</si>
  <si>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</si>
  <si>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</si>
  <si>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</si>
  <si>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</si>
  <si>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</si>
  <si>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</si>
  <si>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</si>
  <si>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</si>
  <si>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</si>
  <si>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</si>
  <si>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</si>
  <si>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</si>
  <si>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</si>
  <si>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</si>
  <si>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</si>
  <si>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</si>
  <si>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</si>
  <si>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</si>
  <si>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</si>
  <si>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</si>
  <si>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</si>
  <si>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</si>
  <si>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</si>
  <si>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</si>
  <si>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</si>
  <si>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</si>
  <si>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</si>
  <si>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</si>
  <si>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</si>
  <si>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</si>
  <si>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</si>
  <si>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</si>
  <si>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</si>
  <si>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</si>
  <si>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</si>
  <si>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</si>
  <si>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</si>
  <si>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</si>
  <si>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</si>
  <si>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</si>
  <si>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</si>
  <si>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</si>
  <si>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</si>
  <si>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</si>
  <si>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</si>
  <si>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</si>
  <si>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</si>
  <si>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</si>
  <si>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</si>
  <si>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</si>
  <si>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</si>
  <si>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</si>
  <si>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</si>
  <si>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</si>
  <si>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</si>
  <si>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</si>
  <si>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</si>
  <si>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</si>
  <si>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</si>
  <si>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</si>
  <si>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</si>
  <si>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</si>
  <si>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</si>
  <si>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</si>
  <si>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</si>
  <si>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</si>
  <si>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</si>
  <si>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</si>
  <si>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</si>
  <si>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</si>
  <si>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</si>
  <si>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</si>
  <si>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</si>
  <si>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</si>
  <si>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</si>
  <si>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</si>
  <si>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</si>
  <si>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</si>
  <si>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</si>
  <si>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</si>
  <si>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</si>
  <si>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</si>
  <si>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</si>
  <si>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</si>
  <si>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</si>
  <si>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</si>
  <si>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</si>
  <si>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</si>
  <si>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</si>
  <si>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</si>
  <si>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</si>
  <si>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</si>
  <si>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</si>
  <si>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</si>
  <si>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</si>
  <si>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</si>
  <si>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</si>
  <si>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</si>
  <si>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</si>
  <si>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</si>
  <si>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</si>
  <si>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</si>
  <si>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</si>
  <si>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</si>
  <si>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</si>
  <si>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</si>
  <si>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</si>
  <si>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</si>
  <si>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</si>
  <si>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</si>
  <si>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</si>
  <si>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</si>
  <si>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</si>
  <si>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</si>
  <si>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</si>
  <si>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</si>
  <si>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</si>
  <si>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</si>
  <si>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</si>
  <si>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</si>
  <si>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</si>
  <si>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</si>
  <si>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</si>
  <si>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</si>
  <si>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</si>
  <si>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</si>
  <si>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</si>
  <si>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</si>
  <si>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</si>
  <si>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</si>
  <si>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</si>
  <si>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</si>
  <si>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</si>
  <si>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</si>
  <si>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</si>
  <si>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</si>
  <si>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</si>
  <si>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</si>
  <si>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</si>
  <si>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</si>
  <si>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</si>
  <si>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</si>
  <si>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</si>
  <si>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</si>
  <si>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</si>
  <si>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</si>
  <si>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</si>
  <si>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</si>
  <si>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</si>
  <si>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</si>
  <si>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</si>
  <si>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</si>
  <si>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</si>
  <si>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</si>
  <si>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</si>
  <si>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</si>
  <si>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</si>
  <si>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</si>
  <si>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</si>
  <si>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</si>
  <si>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</si>
  <si>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</si>
  <si>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</si>
  <si>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</si>
  <si>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</si>
  <si>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</si>
  <si>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</si>
  <si>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</si>
  <si>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</si>
  <si>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</si>
  <si>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</si>
  <si>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</si>
  <si>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</si>
  <si>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</si>
  <si>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</si>
  <si>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</si>
  <si>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</si>
  <si>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</si>
  <si>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</si>
  <si>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</si>
  <si>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</si>
  <si>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</si>
  <si>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</si>
  <si>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</si>
  <si>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</si>
  <si>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</si>
  <si>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</si>
  <si>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</si>
  <si>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</si>
  <si>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</si>
  <si>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</si>
  <si>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</si>
  <si>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</si>
  <si>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</si>
  <si>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</si>
  <si>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</si>
  <si>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</si>
  <si>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</si>
  <si>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</si>
  <si>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</si>
  <si>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</si>
  <si>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</si>
  <si>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</si>
  <si>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</si>
  <si>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</si>
  <si>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</si>
  <si>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</si>
  <si>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</si>
  <si>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</si>
  <si>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</si>
  <si>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</si>
  <si>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</si>
  <si>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</si>
  <si>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</si>
  <si>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</si>
  <si>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</si>
  <si>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</si>
  <si>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</si>
  <si>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</si>
  <si>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</si>
  <si>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</si>
  <si>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</si>
  <si>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</si>
  <si>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</si>
  <si>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</si>
  <si>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</si>
  <si>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</si>
  <si>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</si>
  <si>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</si>
  <si>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</si>
  <si>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</si>
  <si>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</si>
  <si>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</si>
  <si>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</si>
  <si>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</si>
  <si>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</si>
  <si>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</si>
  <si>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</si>
  <si>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</si>
  <si>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</si>
  <si>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</si>
  <si>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</si>
  <si>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</si>
  <si>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</si>
  <si>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</si>
  <si>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</si>
  <si>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</si>
  <si>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</si>
  <si>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</si>
  <si>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</si>
  <si>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</si>
  <si>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</si>
  <si>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</si>
  <si>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</si>
  <si>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</si>
  <si>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</si>
  <si>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</si>
  <si>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</si>
  <si>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</si>
  <si>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</si>
  <si>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</si>
  <si>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</si>
  <si>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</si>
  <si>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</si>
  <si>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</si>
  <si>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</si>
  <si>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</si>
  <si>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</si>
  <si>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</si>
  <si>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</si>
  <si>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</si>
  <si>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</si>
  <si>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</si>
  <si>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</si>
  <si>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</si>
  <si>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</si>
  <si>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</si>
  <si>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</si>
  <si>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</si>
  <si>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</si>
  <si>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</si>
  <si>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</si>
  <si>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</si>
  <si>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</si>
  <si>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</si>
  <si>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</si>
  <si>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</si>
  <si>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</si>
  <si>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</si>
  <si>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</si>
  <si>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</si>
  <si>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</si>
  <si>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</si>
  <si>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</si>
  <si>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</si>
  <si>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</si>
  <si>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</si>
  <si>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</si>
  <si>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</si>
  <si>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</si>
  <si>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</si>
  <si>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</si>
  <si>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</si>
  <si>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</si>
  <si>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</si>
  <si>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</si>
  <si>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</si>
  <si>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</si>
  <si>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</si>
  <si>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</si>
  <si>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</si>
  <si>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</si>
  <si>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</si>
  <si>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</si>
  <si>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</si>
  <si>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</si>
  <si>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</si>
  <si>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</si>
  <si>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</si>
  <si>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</si>
  <si>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</si>
  <si>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</si>
  <si>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</si>
  <si>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</si>
  <si>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</si>
  <si>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</si>
  <si>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</si>
  <si>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</si>
  <si>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</si>
  <si>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</si>
  <si>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</si>
  <si>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</si>
  <si>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</si>
  <si>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</si>
  <si>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</si>
  <si>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</si>
  <si>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</si>
  <si>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</si>
  <si>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</si>
  <si>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</si>
  <si>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</si>
  <si>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</si>
  <si>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</si>
  <si>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</si>
  <si>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</si>
  <si>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</si>
  <si>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</si>
  <si>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</si>
  <si>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</si>
  <si>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</si>
  <si>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</si>
  <si>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</si>
  <si>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</si>
  <si>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</si>
  <si>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</si>
  <si>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</si>
  <si>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</si>
  <si>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</si>
  <si>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</si>
  <si>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</si>
  <si>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</si>
  <si>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</si>
  <si>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</si>
  <si>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</si>
  <si>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</si>
  <si>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</si>
  <si>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</si>
  <si>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</si>
  <si>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</si>
  <si>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</si>
  <si>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</si>
  <si>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</si>
  <si>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</si>
  <si>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</si>
  <si>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</si>
  <si>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</si>
  <si>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</si>
  <si>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</si>
  <si>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</si>
  <si>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</si>
  <si>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</si>
  <si>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</si>
  <si>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</si>
  <si>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</si>
  <si>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</si>
  <si>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</si>
  <si>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</si>
  <si>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</si>
  <si>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</si>
  <si>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</si>
  <si>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</si>
  <si>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</si>
  <si>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</si>
  <si>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</si>
  <si>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</si>
  <si>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</si>
  <si>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</si>
  <si>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</si>
  <si>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</si>
  <si>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</si>
  <si>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</si>
  <si>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</si>
  <si>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</si>
  <si>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</si>
  <si>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</si>
  <si>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</si>
  <si>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</si>
  <si>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</si>
  <si>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</si>
  <si>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</si>
  <si>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</si>
  <si>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</si>
  <si>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</si>
  <si>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</si>
  <si>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</si>
  <si>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</si>
  <si>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</si>
  <si>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</si>
  <si>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</si>
  <si>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</si>
  <si>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</si>
  <si>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</si>
  <si>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</si>
  <si>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</si>
  <si>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</si>
  <si>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</si>
  <si>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</si>
  <si>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</si>
  <si>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</si>
  <si>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</si>
  <si>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</si>
  <si>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</si>
  <si>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</si>
  <si>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</si>
  <si>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</si>
  <si>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</si>
  <si>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</si>
  <si>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</si>
  <si>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</si>
  <si>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</si>
  <si>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</si>
  <si>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</si>
  <si>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</si>
  <si>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</si>
  <si>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</si>
  <si>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</si>
  <si>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</si>
  <si>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</si>
  <si>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</si>
  <si>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</si>
  <si>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</si>
  <si>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</si>
  <si>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</si>
  <si>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</si>
  <si>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</si>
  <si>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</si>
  <si>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</si>
  <si>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</si>
  <si>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</si>
  <si>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</si>
  <si>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</si>
  <si>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</si>
  <si>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</si>
  <si>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</si>
  <si>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</si>
  <si>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</si>
  <si>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</si>
  <si>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</si>
  <si>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</si>
  <si>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</si>
  <si>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</si>
  <si>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</si>
  <si>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</si>
  <si>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</si>
  <si>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</si>
  <si>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</si>
  <si>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</si>
  <si>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</si>
  <si>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</si>
  <si>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</si>
  <si>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</si>
  <si>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</si>
  <si>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</si>
  <si>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</si>
  <si>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</si>
  <si>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</si>
  <si>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</si>
  <si>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</si>
  <si>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</si>
  <si>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</si>
  <si>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</si>
  <si>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</si>
  <si>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</si>
  <si>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</si>
  <si>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</si>
  <si>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</si>
  <si>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</si>
  <si>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</si>
  <si>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</si>
  <si>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</si>
  <si>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</si>
  <si>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</si>
  <si>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</si>
  <si>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</si>
  <si>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</si>
  <si>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</si>
  <si>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</si>
  <si>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</si>
  <si>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</si>
  <si>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</si>
  <si>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</si>
  <si>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</si>
  <si>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</si>
  <si>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</si>
  <si>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</si>
  <si>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</si>
  <si>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</si>
  <si>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</si>
  <si>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</si>
  <si>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</si>
  <si>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</si>
  <si>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</si>
  <si>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</si>
  <si>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</si>
  <si>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</si>
  <si>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</si>
  <si>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</si>
  <si>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</si>
  <si>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</si>
  <si>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</si>
  <si>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</si>
  <si>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</si>
  <si>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</si>
  <si>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</si>
  <si>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</si>
  <si>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</si>
  <si>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</si>
  <si>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</si>
  <si>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</si>
  <si>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</si>
  <si>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</si>
  <si>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</si>
  <si>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</si>
  <si>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</si>
  <si>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</si>
  <si>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</si>
  <si>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</si>
  <si>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</si>
  <si>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</si>
  <si>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</si>
  <si>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</si>
  <si>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</si>
  <si>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</si>
  <si>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</si>
  <si>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</si>
  <si>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</si>
  <si>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</si>
  <si>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</si>
  <si>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</si>
  <si>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</si>
  <si>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</si>
  <si>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</si>
  <si>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</si>
  <si>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</si>
  <si>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</si>
  <si>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</si>
  <si>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</si>
  <si>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</si>
  <si>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</si>
  <si>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</si>
  <si>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</si>
  <si>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</si>
  <si>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</si>
  <si>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</si>
  <si>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</si>
  <si>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</si>
  <si>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</si>
  <si>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</si>
  <si>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</si>
  <si>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</si>
  <si>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</si>
  <si>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</si>
  <si>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</si>
  <si>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</si>
  <si>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</si>
  <si>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</si>
  <si>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</si>
  <si>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</si>
  <si>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</si>
  <si>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</si>
  <si>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</si>
  <si>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</si>
  <si>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</si>
  <si>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</si>
  <si>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</si>
  <si>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</si>
  <si>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</si>
  <si>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</si>
  <si>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</si>
  <si>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</si>
  <si>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</si>
  <si>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</si>
  <si>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</si>
  <si>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</si>
  <si>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</si>
  <si>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</si>
  <si>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</si>
  <si>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</si>
  <si>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</si>
  <si>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</si>
  <si>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</si>
  <si>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</si>
  <si>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</si>
  <si>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</si>
  <si>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</si>
  <si>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</si>
  <si>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</si>
  <si>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</si>
  <si>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</si>
  <si>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</si>
  <si>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</si>
  <si>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</si>
  <si>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</si>
  <si>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</si>
  <si>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</si>
  <si>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</si>
  <si>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</si>
  <si>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</si>
  <si>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</si>
  <si>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</si>
  <si>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</si>
  <si>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</si>
  <si>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</si>
  <si>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</si>
  <si>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</si>
  <si>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</si>
  <si>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</si>
  <si>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</si>
  <si>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</si>
  <si>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</si>
  <si>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</si>
  <si>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</si>
  <si>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</si>
  <si>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</si>
  <si>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</si>
  <si>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</si>
  <si>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</si>
  <si>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</si>
  <si>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</si>
  <si>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</si>
  <si>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</si>
  <si>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</si>
  <si>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</si>
  <si>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</si>
  <si>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</si>
  <si>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</si>
  <si>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</si>
  <si>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</si>
  <si>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</si>
  <si>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</si>
  <si>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</si>
  <si>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</si>
  <si>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</si>
  <si>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</si>
  <si>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</si>
  <si>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</si>
  <si>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</si>
  <si>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</si>
  <si>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</si>
  <si>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</si>
  <si>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</si>
  <si>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</si>
  <si>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</si>
  <si>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</si>
  <si>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</si>
  <si>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</si>
  <si>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</si>
  <si>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</si>
  <si>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</si>
  <si>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</si>
  <si>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</si>
  <si>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</si>
  <si>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</si>
  <si>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</si>
  <si>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</si>
  <si>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</si>
  <si>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</si>
  <si>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</si>
  <si>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</si>
  <si>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</si>
  <si>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</si>
  <si>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</si>
  <si>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</si>
  <si>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</si>
  <si>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</si>
  <si>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</si>
  <si>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</si>
  <si>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</si>
  <si>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</si>
  <si>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</si>
  <si>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</si>
  <si>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</si>
  <si>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</si>
  <si>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</si>
  <si>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</si>
  <si>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</si>
  <si>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</si>
  <si>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</si>
  <si>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</si>
  <si>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</si>
  <si>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</si>
  <si>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</si>
  <si>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</si>
  <si>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</si>
  <si>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</si>
  <si>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</si>
  <si>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</si>
  <si>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</si>
  <si>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</si>
  <si>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</si>
  <si>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</si>
  <si>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</si>
  <si>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</si>
  <si>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</si>
  <si>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</si>
  <si>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</si>
  <si>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</si>
  <si>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</si>
  <si>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</si>
  <si>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</si>
  <si>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</si>
  <si>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</si>
  <si>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</si>
  <si>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</si>
  <si>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</si>
  <si>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</si>
  <si>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</si>
  <si>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</si>
  <si>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</si>
  <si>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</si>
  <si>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</si>
  <si>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</si>
  <si>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</si>
  <si>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</si>
  <si>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</si>
  <si>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</si>
  <si>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</si>
  <si>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</si>
  <si>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</si>
  <si>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</si>
  <si>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</si>
  <si>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</si>
  <si>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</si>
  <si>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</si>
  <si>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</si>
  <si>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</si>
  <si>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</si>
  <si>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</si>
  <si>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</si>
  <si>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</si>
  <si>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</si>
  <si>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</si>
  <si>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</si>
  <si>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</si>
  <si>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</si>
  <si>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</si>
  <si>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</si>
  <si>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</si>
  <si>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</si>
  <si>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</si>
  <si>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</si>
  <si>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</si>
  <si>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</si>
  <si>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</si>
  <si>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</si>
  <si>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</si>
  <si>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</si>
  <si>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</si>
  <si>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</si>
  <si>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</si>
  <si>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</si>
  <si>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</si>
  <si>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</si>
  <si>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</si>
  <si>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</si>
  <si>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</si>
  <si>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</si>
  <si>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</si>
  <si>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</si>
  <si>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</si>
  <si>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</si>
  <si>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</si>
  <si>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</si>
  <si>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</si>
  <si>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</si>
  <si>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</si>
  <si>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</si>
  <si>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</si>
  <si>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</si>
  <si>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</si>
  <si>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</si>
  <si>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</si>
  <si>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</si>
  <si>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</si>
  <si>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</si>
  <si>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</si>
  <si>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</si>
  <si>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</si>
  <si>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</si>
  <si>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</si>
  <si>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</si>
  <si>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</si>
  <si>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</si>
  <si>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</si>
  <si>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</si>
  <si>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</si>
  <si>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</si>
  <si>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</si>
  <si>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</si>
  <si>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</si>
  <si>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</si>
  <si>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</si>
  <si>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</si>
  <si>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</si>
  <si>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</si>
  <si>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</si>
  <si>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</si>
  <si>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</si>
  <si>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</si>
  <si>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</si>
  <si>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</si>
  <si>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</si>
  <si>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</si>
  <si>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</si>
  <si>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</si>
  <si>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</si>
  <si>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</si>
  <si>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</si>
  <si>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</si>
  <si>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</si>
  <si>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</si>
  <si>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</si>
  <si>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</si>
  <si>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</si>
  <si>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</si>
  <si>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</si>
  <si>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</si>
  <si>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</si>
  <si>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</si>
  <si>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</si>
  <si>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</si>
  <si>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</si>
  <si>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</si>
  <si>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</si>
  <si>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</si>
  <si>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</si>
  <si>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</si>
  <si>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</si>
  <si>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</si>
  <si>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</si>
  <si>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</si>
  <si>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</si>
  <si>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</si>
  <si>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</si>
  <si>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</si>
  <si>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</si>
  <si>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</si>
  <si>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</si>
  <si>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</si>
  <si>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</si>
  <si>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</si>
  <si>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</si>
  <si>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</si>
  <si>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</si>
  <si>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</si>
  <si>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</si>
  <si>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</si>
  <si>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</si>
  <si>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</si>
  <si>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</si>
  <si>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</si>
  <si>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</si>
  <si>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</si>
  <si>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</si>
  <si>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</si>
  <si>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</si>
  <si>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</si>
  <si>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</si>
  <si>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</si>
  <si>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</si>
  <si>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</si>
  <si>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</si>
  <si>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</si>
  <si>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</si>
  <si>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</si>
  <si>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</si>
  <si>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</si>
  <si>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</si>
  <si>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</si>
  <si>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</si>
  <si>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</si>
  <si>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</si>
  <si>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</si>
  <si>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</si>
  <si>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</si>
  <si>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</si>
  <si>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</si>
  <si>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</si>
  <si>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</si>
  <si>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</si>
  <si>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</si>
  <si>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</si>
  <si>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</si>
  <si>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</si>
  <si>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</si>
  <si>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</si>
  <si>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</si>
  <si>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</si>
  <si>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</si>
  <si>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</si>
  <si>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</si>
  <si>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</si>
  <si>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</si>
  <si>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</si>
  <si>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</si>
  <si>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</si>
  <si>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</si>
  <si>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</si>
  <si>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</si>
  <si>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</si>
  <si>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</si>
  <si>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</si>
  <si>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</si>
  <si>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</si>
  <si>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</si>
  <si>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</si>
  <si>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</si>
  <si>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</si>
  <si>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</si>
  <si>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</si>
  <si>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</si>
  <si>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</si>
  <si>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</si>
  <si>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</si>
  <si>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</si>
  <si>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</si>
  <si>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</si>
  <si>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</si>
  <si>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</si>
  <si>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</si>
  <si>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</si>
  <si>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</si>
  <si>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</si>
  <si>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</si>
  <si>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</si>
  <si>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</si>
  <si>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</si>
  <si>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</si>
  <si>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</si>
  <si>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</si>
  <si>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</si>
  <si>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</si>
  <si>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</si>
  <si>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</si>
  <si>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</si>
  <si>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</si>
  <si>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</si>
  <si>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</si>
  <si>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</si>
  <si>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</si>
  <si>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</si>
  <si>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</si>
  <si>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</si>
  <si>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</si>
  <si>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</si>
  <si>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</si>
  <si>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</si>
  <si>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</si>
  <si>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</si>
  <si>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</si>
  <si>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</si>
  <si>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</si>
  <si>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</si>
  <si>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</si>
  <si>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</si>
  <si>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</si>
  <si>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</si>
  <si>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</si>
  <si>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</si>
  <si>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</si>
  <si>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</si>
  <si>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</si>
  <si>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</si>
  <si>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</si>
  <si>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</si>
  <si>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</si>
  <si>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</si>
  <si>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</si>
  <si>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</si>
  <si>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</si>
  <si>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</si>
  <si>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</si>
  <si>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</si>
  <si>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</si>
  <si>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</si>
  <si>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</si>
  <si>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</si>
  <si>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</si>
  <si>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</si>
  <si>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</si>
  <si>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</si>
  <si>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</si>
  <si>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</si>
  <si>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</si>
  <si>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</si>
  <si>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</si>
  <si>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</si>
  <si>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</si>
  <si>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</si>
  <si>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</si>
  <si>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</si>
  <si>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</si>
  <si>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</si>
  <si>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</si>
  <si>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</si>
  <si>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</si>
  <si>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</si>
  <si>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</si>
  <si>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</si>
  <si>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</si>
  <si>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</si>
  <si>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</si>
  <si>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</si>
  <si>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</si>
  <si>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</si>
  <si>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</si>
  <si>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</si>
  <si>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</si>
  <si>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</si>
  <si>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</si>
  <si>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</si>
  <si>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</si>
  <si>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</si>
  <si>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</si>
  <si>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</si>
  <si>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</si>
  <si>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</si>
  <si>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</si>
  <si>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</si>
  <si>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</si>
  <si>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</si>
  <si>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</si>
  <si>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</si>
  <si>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</si>
  <si>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</si>
  <si>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</si>
  <si>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</si>
  <si>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</si>
  <si>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</si>
  <si>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</si>
  <si>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</si>
  <si>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</si>
  <si>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</si>
  <si>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</si>
  <si>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</si>
  <si>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</si>
  <si>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</si>
  <si>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</si>
  <si>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</si>
  <si>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</si>
  <si>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</si>
  <si>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</si>
  <si>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</si>
  <si>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</si>
  <si>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</si>
  <si>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</si>
  <si>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</si>
  <si>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</si>
  <si>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</si>
  <si>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</si>
  <si>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</si>
  <si>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</si>
  <si>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</si>
  <si>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</si>
  <si>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</si>
  <si>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</si>
  <si>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</si>
  <si>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</si>
  <si>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</si>
  <si>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</si>
  <si>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</si>
  <si>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</si>
  <si>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</si>
  <si>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</si>
  <si>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</si>
  <si>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</si>
  <si>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</si>
  <si>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</si>
  <si>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</si>
  <si>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</si>
  <si>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</si>
  <si>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</si>
  <si>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</si>
  <si>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</si>
  <si>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</si>
  <si>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</si>
  <si>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</si>
  <si>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</si>
  <si>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</si>
  <si>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</si>
  <si>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</si>
  <si>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</si>
  <si>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</si>
  <si>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</si>
  <si>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</si>
  <si>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</si>
  <si>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</si>
  <si>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</si>
  <si>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</si>
  <si>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</si>
  <si>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</si>
  <si>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</si>
  <si>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</si>
  <si>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</si>
  <si>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</si>
  <si>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</si>
  <si>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</si>
  <si>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</si>
  <si>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</si>
  <si>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</si>
  <si>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</si>
  <si>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</si>
  <si>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</si>
  <si>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</si>
  <si>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</si>
  <si>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</si>
  <si>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</si>
  <si>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</si>
  <si>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</si>
  <si>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</si>
  <si>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</si>
  <si>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</si>
  <si>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</si>
  <si>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</si>
  <si>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</si>
  <si>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</si>
  <si>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</si>
  <si>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</si>
  <si>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</si>
  <si>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</si>
  <si>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</si>
  <si>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</si>
  <si>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</si>
  <si>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</si>
  <si>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</si>
  <si>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</si>
  <si>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</si>
  <si>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</si>
  <si>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</si>
  <si>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</si>
  <si>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</si>
  <si>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</si>
  <si>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</si>
  <si>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</si>
  <si>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</si>
  <si>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</si>
  <si>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</si>
  <si>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</si>
  <si>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</si>
  <si>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</si>
  <si>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</si>
  <si>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</si>
  <si>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</si>
  <si>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</si>
  <si>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</si>
  <si>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</si>
  <si>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</si>
  <si>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</si>
  <si>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</si>
  <si>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</si>
  <si>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</si>
  <si>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</si>
  <si>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</si>
  <si>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</si>
  <si>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</si>
  <si>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</si>
  <si>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</si>
  <si>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</si>
  <si>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</si>
  <si>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</si>
  <si>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</si>
  <si>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</si>
  <si>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</si>
  <si>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</si>
  <si>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</si>
  <si>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</si>
  <si>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</si>
  <si>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</si>
  <si>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</si>
  <si>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</si>
  <si>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</si>
  <si>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</si>
  <si>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</si>
  <si>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</si>
  <si>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</si>
  <si>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</si>
  <si>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</si>
  <si>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</si>
  <si>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</si>
  <si>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</si>
  <si>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</si>
  <si>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</si>
  <si>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</si>
  <si>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</si>
  <si>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</si>
  <si>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</si>
  <si>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</si>
  <si>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</si>
  <si>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</si>
  <si>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</si>
  <si>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</si>
  <si>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</si>
  <si>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</si>
  <si>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</si>
  <si>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</si>
  <si>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</si>
  <si>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</si>
  <si>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</si>
  <si>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</si>
  <si>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</si>
  <si>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</si>
  <si>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</si>
  <si>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</si>
  <si>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</si>
  <si>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</si>
  <si>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</si>
  <si>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</si>
  <si>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</si>
  <si>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</si>
  <si>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</si>
  <si>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</si>
  <si>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</si>
  <si>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</si>
  <si>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</si>
  <si>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</si>
  <si>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</si>
  <si>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</si>
  <si>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</si>
  <si>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</si>
  <si>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</si>
  <si>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</si>
  <si>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</si>
  <si>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</si>
  <si>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</si>
  <si>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</si>
  <si>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</si>
  <si>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</si>
  <si>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</si>
  <si>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</si>
  <si>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</si>
  <si>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</si>
  <si>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</si>
  <si>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</si>
  <si>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</si>
  <si>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</si>
  <si>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</si>
  <si>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</si>
  <si>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</si>
  <si>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</si>
  <si>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</si>
  <si>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</si>
  <si>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</si>
  <si>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</si>
  <si>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</si>
  <si>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</si>
  <si>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</si>
  <si>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</si>
  <si>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</si>
  <si>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</si>
  <si>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</si>
  <si>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</si>
  <si>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</si>
  <si>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</si>
  <si>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</si>
  <si>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</si>
  <si>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</si>
  <si>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</si>
  <si>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</si>
  <si>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</si>
  <si>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</si>
  <si>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</si>
  <si>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</si>
  <si>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</si>
  <si>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</si>
  <si>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</si>
  <si>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</si>
  <si>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</si>
  <si>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</si>
  <si>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</si>
  <si>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</si>
  <si>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</si>
  <si>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</si>
  <si>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</si>
  <si>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</si>
  <si>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</si>
  <si>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</si>
  <si>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</si>
  <si>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</si>
  <si>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</si>
  <si>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</si>
  <si>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</si>
  <si>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</si>
  <si>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</si>
  <si>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</si>
  <si>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</si>
  <si>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</si>
  <si>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</si>
  <si>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</si>
  <si>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</si>
  <si>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</si>
  <si>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</si>
  <si>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</si>
  <si>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</si>
  <si>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</si>
  <si>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</si>
  <si>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</si>
  <si>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</si>
  <si>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</si>
  <si>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</si>
  <si>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</si>
  <si>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</si>
  <si>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</si>
  <si>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</si>
  <si>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</si>
  <si>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</si>
  <si>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</si>
  <si>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</si>
  <si>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</si>
  <si>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</si>
  <si>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</si>
  <si>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</si>
  <si>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</si>
  <si>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</si>
  <si>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</si>
  <si>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</si>
  <si>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</si>
  <si>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</si>
  <si>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</si>
  <si>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</si>
  <si>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</si>
  <si>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</si>
  <si>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</si>
  <si>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</si>
  <si>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</si>
  <si>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</si>
  <si>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</si>
  <si>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</si>
  <si>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</si>
  <si>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</si>
  <si>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</si>
  <si>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</si>
  <si>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</si>
  <si>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</si>
  <si>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</si>
  <si>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</si>
  <si>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</si>
  <si>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</si>
  <si>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</si>
  <si>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</si>
  <si>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</si>
  <si>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</si>
  <si>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</si>
  <si>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</si>
  <si>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</si>
  <si>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</si>
  <si>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</si>
  <si>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</si>
  <si>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</si>
  <si>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</si>
  <si>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</si>
  <si>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</si>
  <si>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</si>
  <si>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</si>
  <si>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</si>
  <si>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</si>
  <si>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</si>
  <si>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</si>
  <si>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</si>
  <si>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</si>
  <si>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</si>
  <si>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</si>
  <si>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</si>
  <si>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</si>
  <si>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</si>
  <si>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</si>
  <si>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</si>
  <si>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</si>
  <si>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</si>
  <si>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</si>
  <si>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</si>
  <si>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</si>
  <si>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</si>
  <si>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</si>
  <si>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</si>
  <si>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</si>
  <si>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</si>
  <si>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</si>
  <si>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</si>
  <si>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</si>
  <si>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</si>
  <si>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</si>
  <si>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</si>
  <si>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</si>
  <si>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</si>
  <si>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</si>
  <si>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</si>
  <si>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</si>
  <si>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</si>
  <si>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</si>
  <si>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</si>
  <si>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</si>
  <si>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</si>
  <si>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</si>
  <si>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</si>
  <si>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</si>
  <si>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</si>
  <si>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</si>
  <si>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</si>
  <si>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</si>
  <si>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</si>
  <si>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</si>
  <si>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</si>
  <si>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</si>
  <si>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</si>
  <si>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</si>
  <si>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</si>
  <si>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</si>
  <si>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</si>
  <si>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</si>
  <si>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</si>
  <si>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</si>
  <si>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</si>
  <si>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</si>
  <si>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</si>
  <si>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</si>
  <si>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</si>
  <si>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</si>
  <si>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</si>
  <si>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</si>
  <si>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</si>
  <si>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</si>
  <si>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</si>
  <si>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</si>
  <si>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</si>
  <si>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</si>
  <si>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</si>
  <si>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</si>
  <si>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</si>
  <si>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</si>
  <si>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</si>
  <si>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</si>
  <si>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</si>
  <si>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</si>
  <si>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</si>
  <si>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</si>
  <si>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</si>
  <si>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</si>
  <si>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</si>
  <si>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</si>
  <si>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</si>
  <si>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</si>
  <si>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</si>
  <si>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</si>
  <si>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</si>
  <si>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</si>
  <si>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</si>
  <si>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</si>
  <si>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</si>
  <si>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</si>
  <si>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</si>
  <si>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</si>
  <si>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</si>
  <si>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</si>
  <si>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</si>
  <si>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</si>
  <si>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</si>
  <si>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</si>
  <si>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</si>
  <si>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</si>
  <si>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</si>
  <si>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</si>
  <si>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</si>
  <si>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</si>
  <si>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</si>
  <si>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</si>
  <si>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</si>
  <si>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</si>
  <si>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</si>
  <si>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</si>
  <si>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</si>
  <si>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</si>
  <si>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</si>
  <si>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</si>
  <si>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</si>
  <si>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</si>
  <si>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</si>
  <si>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</si>
  <si>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</si>
  <si>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</si>
  <si>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</si>
  <si>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</si>
  <si>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</si>
  <si>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</si>
  <si>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</si>
  <si>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</si>
  <si>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</si>
  <si>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</si>
  <si>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</si>
  <si>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</si>
  <si>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</si>
  <si>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</si>
  <si>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</si>
  <si>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</si>
  <si>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</si>
  <si>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</si>
  <si>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</si>
  <si>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</si>
  <si>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</si>
  <si>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</si>
  <si>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</si>
  <si>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</si>
  <si>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</si>
  <si>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</si>
  <si>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</si>
  <si>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</si>
  <si>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</si>
  <si>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</si>
  <si>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</si>
  <si>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</si>
  <si>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</si>
  <si>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</si>
  <si>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</si>
  <si>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</si>
  <si>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</si>
  <si>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</si>
  <si>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</si>
  <si>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</si>
  <si>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</si>
  <si>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</si>
  <si>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</si>
  <si>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</si>
  <si>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</si>
  <si>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</si>
  <si>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</si>
  <si>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</si>
  <si>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</si>
  <si>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</si>
  <si>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</si>
  <si>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</si>
  <si>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</si>
  <si>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</si>
  <si>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</si>
  <si>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</si>
  <si>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</si>
  <si>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</si>
  <si>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</si>
  <si>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</si>
  <si>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</si>
  <si>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</si>
  <si>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</si>
  <si>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</si>
  <si>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</si>
  <si>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</si>
  <si>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</si>
  <si>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</si>
  <si>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</si>
  <si>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</si>
  <si>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</si>
  <si>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</si>
  <si>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</si>
  <si>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</si>
  <si>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</si>
  <si>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</si>
  <si>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</si>
  <si>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</si>
  <si>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</si>
  <si>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</si>
  <si>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</si>
  <si>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</si>
  <si>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</si>
  <si>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</si>
  <si>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</si>
  <si>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</si>
  <si>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</si>
  <si>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</si>
  <si>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</si>
  <si>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</si>
  <si>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</si>
  <si>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</si>
  <si>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</si>
  <si>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</si>
  <si>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</si>
  <si>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</si>
  <si>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</si>
  <si>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</si>
  <si>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</si>
  <si>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</si>
  <si>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</si>
  <si>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</si>
  <si>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</si>
  <si>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</si>
  <si>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</si>
  <si>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</si>
  <si>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</si>
  <si>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</si>
  <si>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</si>
  <si>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</si>
  <si>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</si>
  <si>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</si>
  <si>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</si>
  <si>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</si>
  <si>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</si>
  <si>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</si>
  <si>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</si>
  <si>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</si>
  <si>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</si>
  <si>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</si>
  <si>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</si>
  <si>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</si>
  <si>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</si>
  <si>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</si>
  <si>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</si>
  <si>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</si>
  <si>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</si>
  <si>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</si>
  <si>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</si>
  <si>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</si>
  <si>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</si>
  <si>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</si>
  <si>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</si>
  <si>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</si>
  <si>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</si>
  <si>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</si>
  <si>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</si>
  <si>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</si>
  <si>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</si>
  <si>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</si>
  <si>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</si>
  <si>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</si>
  <si>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</si>
  <si>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</si>
  <si>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</si>
  <si>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</si>
  <si>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</si>
  <si>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</si>
  <si>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</si>
  <si>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</si>
  <si>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</si>
  <si>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</si>
  <si>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</si>
  <si>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</si>
  <si>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</si>
  <si>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</si>
  <si>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</si>
  <si>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</si>
  <si>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</si>
  <si>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</si>
  <si>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</si>
  <si>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</si>
  <si>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</si>
  <si>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</si>
  <si>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</si>
  <si>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</si>
  <si>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</si>
  <si>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</si>
  <si>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</si>
  <si>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</si>
  <si>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</si>
  <si>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</si>
  <si>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</si>
  <si>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</si>
  <si>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</si>
  <si>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</si>
  <si>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</si>
  <si>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</si>
  <si>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</si>
  <si>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</si>
  <si>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</si>
  <si>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</si>
  <si>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</si>
  <si>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</si>
  <si>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</si>
  <si>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</si>
  <si>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</si>
  <si>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</si>
  <si>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</si>
  <si>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</si>
  <si>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</si>
  <si>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</si>
  <si>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</si>
  <si>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</si>
  <si>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</si>
  <si>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</si>
  <si>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</si>
  <si>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</si>
  <si>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</si>
  <si>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</si>
  <si>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</si>
  <si>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</si>
  <si>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</si>
  <si>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</si>
  <si>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</si>
  <si>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</si>
  <si>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</si>
  <si>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</si>
  <si>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</si>
  <si>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</si>
  <si>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</si>
  <si>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</si>
  <si>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</si>
  <si>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</si>
  <si>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</si>
  <si>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</si>
  <si>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</si>
  <si>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</si>
  <si>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</si>
  <si>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</si>
  <si>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</si>
  <si>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</si>
  <si>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</si>
  <si>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</si>
  <si>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</si>
  <si>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</si>
  <si>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</si>
  <si>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</si>
  <si>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</si>
  <si>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</si>
  <si>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</si>
  <si>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</si>
  <si>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</si>
  <si>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</si>
  <si>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</si>
  <si>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</si>
  <si>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</si>
  <si>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</si>
  <si>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</si>
  <si>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</si>
  <si>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</si>
  <si>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</si>
  <si>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</si>
  <si>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</si>
  <si>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</si>
  <si>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</si>
  <si>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</si>
  <si>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</si>
  <si>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</si>
  <si>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</si>
  <si>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</si>
  <si>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</si>
  <si>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</si>
  <si>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</si>
  <si>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</si>
  <si>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</si>
  <si>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</si>
  <si>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</si>
  <si>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</si>
  <si>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</si>
  <si>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</si>
  <si>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</si>
  <si>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</si>
  <si>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</si>
  <si>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</si>
  <si>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</si>
  <si>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</si>
  <si>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</si>
  <si>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</si>
  <si>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</si>
  <si>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</si>
  <si>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</si>
  <si>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</si>
  <si>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</si>
  <si>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</si>
  <si>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</si>
  <si>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</si>
  <si>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</si>
  <si>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</si>
  <si>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</si>
  <si>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</si>
  <si>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</si>
  <si>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</si>
  <si>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</si>
  <si>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</si>
  <si>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</si>
  <si>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</si>
  <si>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</si>
  <si>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</si>
  <si>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</si>
  <si>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</si>
  <si>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</si>
  <si>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</si>
  <si>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</si>
  <si>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</si>
  <si>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</si>
  <si>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</si>
  <si>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</si>
  <si>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</si>
  <si>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</si>
  <si>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</si>
  <si>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</si>
  <si>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</si>
  <si>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</si>
  <si>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</si>
  <si>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</si>
  <si>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</si>
  <si>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</si>
  <si>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</si>
  <si>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</si>
  <si>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</si>
  <si>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</si>
  <si>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</si>
  <si>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</si>
  <si>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</si>
  <si>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</si>
  <si>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</si>
  <si>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</si>
  <si>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</si>
  <si>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</si>
  <si>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</si>
  <si>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</si>
  <si>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</si>
  <si>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</si>
  <si>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</si>
  <si>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</si>
  <si>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</si>
  <si>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</si>
  <si>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</si>
  <si>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</si>
  <si>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</si>
  <si>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</si>
  <si>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</si>
  <si>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</si>
  <si>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</si>
  <si>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</si>
  <si>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</si>
  <si>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</si>
  <si>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</si>
  <si>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</si>
  <si>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</si>
  <si>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</si>
  <si>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</si>
  <si>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</si>
  <si>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</si>
  <si>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</si>
  <si>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</si>
  <si>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</si>
  <si>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</si>
  <si>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</si>
  <si>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</si>
  <si>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</si>
  <si>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</si>
  <si>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</si>
  <si>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</si>
  <si>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</si>
  <si>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</si>
  <si>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</si>
  <si>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</si>
  <si>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</si>
  <si>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</si>
  <si>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</si>
  <si>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</si>
  <si>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</si>
  <si>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</si>
  <si>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</si>
  <si>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</si>
  <si>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</si>
  <si>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</si>
  <si>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</si>
  <si>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</si>
  <si>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</si>
  <si>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</si>
  <si>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</si>
  <si>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</si>
  <si>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</si>
  <si>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</si>
  <si>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</si>
  <si>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</si>
  <si>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</si>
  <si>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</si>
  <si>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</si>
  <si>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</si>
  <si>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</si>
  <si>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</si>
  <si>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</si>
  <si>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</si>
  <si>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</si>
  <si>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</si>
  <si>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</si>
  <si>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</si>
  <si>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</si>
  <si>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</si>
  <si>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</si>
  <si>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</si>
  <si>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</si>
  <si>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</si>
  <si>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</si>
  <si>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</si>
  <si>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</si>
  <si>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</si>
  <si>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</si>
  <si>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</si>
  <si>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</si>
  <si>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</si>
  <si>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</si>
  <si>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</si>
  <si>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</si>
  <si>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</si>
  <si>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</si>
  <si>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</si>
  <si>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</si>
  <si>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</si>
  <si>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</si>
  <si>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</si>
  <si>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</si>
  <si>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</si>
  <si>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</si>
  <si>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</si>
  <si>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</si>
  <si>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</si>
  <si>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</si>
  <si>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</si>
  <si>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</si>
  <si>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</si>
  <si>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</si>
  <si>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</si>
  <si>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</si>
  <si>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</si>
  <si>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</si>
  <si>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</si>
  <si>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</si>
  <si>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</si>
  <si>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</si>
  <si>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</si>
  <si>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</si>
  <si>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</si>
  <si>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</si>
  <si>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</si>
  <si>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</si>
  <si>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</si>
  <si>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</si>
  <si>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</si>
  <si>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</si>
  <si>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</si>
  <si>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</si>
  <si>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</si>
  <si>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</si>
  <si>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</si>
  <si>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</si>
  <si>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</si>
  <si>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</si>
  <si>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</si>
  <si>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</si>
  <si>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</si>
  <si>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</si>
  <si>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</si>
  <si>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</si>
  <si>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</si>
  <si>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</si>
  <si>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</si>
  <si>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</si>
  <si>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</si>
  <si>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</si>
  <si>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</si>
  <si>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</si>
  <si>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</si>
  <si>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</si>
  <si>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</si>
  <si>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</si>
  <si>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</si>
  <si>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</si>
  <si>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</si>
  <si>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</si>
  <si>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</si>
  <si>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</si>
  <si>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</si>
  <si>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</si>
  <si>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</si>
  <si>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</si>
  <si>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</si>
  <si>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</si>
  <si>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</si>
  <si>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</si>
  <si>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</si>
  <si>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</si>
  <si>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</si>
  <si>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</si>
  <si>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</si>
  <si>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</si>
  <si>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</si>
  <si>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</si>
  <si>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</si>
  <si>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</si>
  <si>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</si>
  <si>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</si>
  <si>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</si>
  <si>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</si>
  <si>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</si>
  <si>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</si>
  <si>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</si>
  <si>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</si>
  <si>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</si>
  <si>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</si>
  <si>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</si>
  <si>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</si>
  <si>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</si>
  <si>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</si>
  <si>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</si>
  <si>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</si>
  <si>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</si>
  <si>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</si>
  <si>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</si>
  <si>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</si>
  <si>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</si>
  <si>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</si>
  <si>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</si>
  <si>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</si>
  <si>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</si>
  <si>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</si>
  <si>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</si>
  <si>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</si>
  <si>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</si>
  <si>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</si>
  <si>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</si>
  <si>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</si>
  <si>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</si>
  <si>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</si>
  <si>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</si>
  <si>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</si>
  <si>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</si>
  <si>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</si>
  <si>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</si>
  <si>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</si>
  <si>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</si>
  <si>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</si>
  <si>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</si>
  <si>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</si>
  <si>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</si>
  <si>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</si>
  <si>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</si>
  <si>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</si>
  <si>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</si>
  <si>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</si>
  <si>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</si>
  <si>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</si>
  <si>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</si>
  <si>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</si>
  <si>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</si>
  <si>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</si>
  <si>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</si>
  <si>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</si>
  <si>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</si>
  <si>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</si>
  <si>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</si>
  <si>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</si>
  <si>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</si>
  <si>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</si>
  <si>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</si>
  <si>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</si>
  <si>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</si>
  <si>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</si>
  <si>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</si>
  <si>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</si>
  <si>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</si>
  <si>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</si>
  <si>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</si>
  <si>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</si>
  <si>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</si>
  <si>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</si>
  <si>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</si>
  <si>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</si>
  <si>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</si>
  <si>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</si>
  <si>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</si>
  <si>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</si>
  <si>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</si>
  <si>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</si>
  <si>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</si>
  <si>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</si>
  <si>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</si>
  <si>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</si>
  <si>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</si>
  <si>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</si>
  <si>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</si>
  <si>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</si>
  <si>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</si>
  <si>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</si>
  <si>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</si>
  <si>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</si>
  <si>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</si>
  <si>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</si>
  <si>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</si>
  <si>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</si>
  <si>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</si>
  <si>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</si>
  <si>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</si>
  <si>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</si>
  <si>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</si>
  <si>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</si>
  <si>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</si>
  <si>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</si>
  <si>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</si>
  <si>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</si>
  <si>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</si>
  <si>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</si>
  <si>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</si>
  <si>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</si>
  <si>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</si>
  <si>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</si>
  <si>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</si>
  <si>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</si>
  <si>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</si>
  <si>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</si>
  <si>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</si>
  <si>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</si>
  <si>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</si>
  <si>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</si>
  <si>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</si>
  <si>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</si>
  <si>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</si>
  <si>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</si>
  <si>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</si>
  <si>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</si>
  <si>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</si>
  <si>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</si>
  <si>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</si>
  <si>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</si>
  <si>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</si>
  <si>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</si>
  <si>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</si>
  <si>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</si>
  <si>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</si>
  <si>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</si>
  <si>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</si>
  <si>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</si>
  <si>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</si>
  <si>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</si>
  <si>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</si>
  <si>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</si>
  <si>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</si>
  <si>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</si>
  <si>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</si>
  <si>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</si>
  <si>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</si>
  <si>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</si>
  <si>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</si>
  <si>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</si>
  <si>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</si>
  <si>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</si>
  <si>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</si>
  <si>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</si>
  <si>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</si>
  <si>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</si>
  <si>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</si>
  <si>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</si>
  <si>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</si>
  <si>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</si>
  <si>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</si>
  <si>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</si>
  <si>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</si>
  <si>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</si>
  <si>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</si>
  <si>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</si>
  <si>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</si>
  <si>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</si>
  <si>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</si>
  <si>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</si>
  <si>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</si>
  <si>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</si>
  <si>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</si>
  <si>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</si>
  <si>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</si>
  <si>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</si>
  <si>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</si>
  <si>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</si>
  <si>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</si>
  <si>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</si>
  <si>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</si>
  <si>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</si>
  <si>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</si>
  <si>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</si>
  <si>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</si>
  <si>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</si>
  <si>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</si>
  <si>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</si>
  <si>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</si>
  <si>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</si>
  <si>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</si>
  <si>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</si>
  <si>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</si>
  <si>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</si>
  <si>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</si>
  <si>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</si>
  <si>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</si>
  <si>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</si>
  <si>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</si>
  <si>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</si>
  <si>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</si>
  <si>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</si>
  <si>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</si>
  <si>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</si>
  <si>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</si>
  <si>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</si>
  <si>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</si>
  <si>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</si>
  <si>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</si>
  <si>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</si>
  <si>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</si>
  <si>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</si>
  <si>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</si>
  <si>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</si>
  <si>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</si>
  <si>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</si>
  <si>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</si>
  <si>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</si>
  <si>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</si>
  <si>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</si>
  <si>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</si>
  <si>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</si>
  <si>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</si>
  <si>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</si>
  <si>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</si>
  <si>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</si>
  <si>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</si>
  <si>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</si>
  <si>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</si>
  <si>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</si>
  <si>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</si>
  <si>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</si>
  <si>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</si>
  <si>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</si>
  <si>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</si>
  <si>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</si>
  <si>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</si>
  <si>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</si>
  <si>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</si>
  <si>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</si>
  <si>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</si>
  <si>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</si>
  <si>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</si>
  <si>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</si>
  <si>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</si>
  <si>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</si>
  <si>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</si>
  <si>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</si>
  <si>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</si>
  <si>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</si>
  <si>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</si>
  <si>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</si>
  <si>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</si>
  <si>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</si>
  <si>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</si>
  <si>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</si>
  <si>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</si>
  <si>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</si>
  <si>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</si>
  <si>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</si>
  <si>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</si>
  <si>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</si>
  <si>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</si>
  <si>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</si>
  <si>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</si>
  <si>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</si>
  <si>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</si>
  <si>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</si>
  <si>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</si>
  <si>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</si>
  <si>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</si>
  <si>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</si>
  <si>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</si>
  <si>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</si>
  <si>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</si>
  <si>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</si>
  <si>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</si>
  <si>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</si>
  <si>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</si>
  <si>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</si>
  <si>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</si>
  <si>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</si>
  <si>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</si>
  <si>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</si>
  <si>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</si>
  <si>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</si>
  <si>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</si>
  <si>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</si>
  <si>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</si>
  <si>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</si>
  <si>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</si>
  <si>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</si>
  <si>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</si>
  <si>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</si>
  <si>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</si>
  <si>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</si>
  <si>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</si>
  <si>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</si>
  <si>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</si>
  <si>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</si>
  <si>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</si>
  <si>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</si>
  <si>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</si>
  <si>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</si>
  <si>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</si>
  <si>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</si>
  <si>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</si>
  <si>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</si>
  <si>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</si>
  <si>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</si>
  <si>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</si>
  <si>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</si>
  <si>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</si>
  <si>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</si>
  <si>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</si>
  <si>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</si>
  <si>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</si>
  <si>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</si>
  <si>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</si>
  <si>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</si>
  <si>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</si>
  <si>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</si>
  <si>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</si>
  <si>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</si>
  <si>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</si>
  <si>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</si>
  <si>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</si>
  <si>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</si>
  <si>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</si>
  <si>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</si>
  <si>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</si>
  <si>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</si>
  <si>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</si>
  <si>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</si>
  <si>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</si>
  <si>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</si>
  <si>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</si>
  <si>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</si>
  <si>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</si>
  <si>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</si>
  <si>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</si>
  <si>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</si>
  <si>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</si>
  <si>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</si>
  <si>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</si>
  <si>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</si>
  <si>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</si>
  <si>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</si>
  <si>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</si>
  <si>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</si>
  <si>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</si>
  <si>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</si>
  <si>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</si>
  <si>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</si>
  <si>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</si>
  <si>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</si>
  <si>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</si>
  <si>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</si>
  <si>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</si>
  <si>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</si>
  <si>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</si>
  <si>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</si>
  <si>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</si>
  <si>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</si>
  <si>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</si>
  <si>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</si>
  <si>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</si>
  <si>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</si>
  <si>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</si>
  <si>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</si>
  <si>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</si>
  <si>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</si>
  <si>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</si>
  <si>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</si>
  <si>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</si>
  <si>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</si>
  <si>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</si>
  <si>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</si>
  <si>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</si>
  <si>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</si>
  <si>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</si>
  <si>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</si>
  <si>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</si>
  <si>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</si>
  <si>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</si>
  <si>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</si>
  <si>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</si>
  <si>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</si>
  <si>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</si>
  <si>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</si>
  <si>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</si>
  <si>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</si>
  <si>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</si>
  <si>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</si>
  <si>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</si>
  <si>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</si>
  <si>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</si>
  <si>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</si>
  <si>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</si>
  <si>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</si>
  <si>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</si>
  <si>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</si>
  <si>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</si>
  <si>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</si>
  <si>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</si>
  <si>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</si>
  <si>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</si>
  <si>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</si>
  <si>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</si>
  <si>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</si>
  <si>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</si>
  <si>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</si>
  <si>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</si>
  <si>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</si>
  <si>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</si>
  <si>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</si>
  <si>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</si>
  <si>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</si>
  <si>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</si>
  <si>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</si>
  <si>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</si>
  <si>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</si>
  <si>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</si>
  <si>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</si>
  <si>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</si>
  <si>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</si>
  <si>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</si>
  <si>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</si>
  <si>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</si>
  <si>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</si>
  <si>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</si>
  <si>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</si>
  <si>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</si>
  <si>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</si>
  <si>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</si>
  <si>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</si>
  <si>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</si>
  <si>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</si>
  <si>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</si>
  <si>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</si>
  <si>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</si>
  <si>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</si>
  <si>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</si>
  <si>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</si>
  <si>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</si>
  <si>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</si>
  <si>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</si>
  <si>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</si>
  <si>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</si>
  <si>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</si>
  <si>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</si>
  <si>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</si>
  <si>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</si>
  <si>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</si>
  <si>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</si>
  <si>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</si>
  <si>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</si>
  <si>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</si>
  <si>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</si>
  <si>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</si>
  <si>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</si>
  <si>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</si>
  <si>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</si>
  <si>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</si>
  <si>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</si>
  <si>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</si>
  <si>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</si>
  <si>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</si>
  <si>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</si>
  <si>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</si>
  <si>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</si>
  <si>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</si>
  <si>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</si>
  <si>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</si>
  <si>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</si>
  <si>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</si>
  <si>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</si>
  <si>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</si>
  <si>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</si>
  <si>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</si>
  <si>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</si>
  <si>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</si>
  <si>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</si>
  <si>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</si>
  <si>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</si>
  <si>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</si>
  <si>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</si>
  <si>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</si>
  <si>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</si>
  <si>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</si>
  <si>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</si>
  <si>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</si>
  <si>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</si>
  <si>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</si>
  <si>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</si>
  <si>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</si>
  <si>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</si>
  <si>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</si>
  <si>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</si>
  <si>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</si>
  <si>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</si>
  <si>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</si>
  <si>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</si>
  <si>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</si>
  <si>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</si>
  <si>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</si>
  <si>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</si>
  <si>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</si>
  <si>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</si>
  <si>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</si>
  <si>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</si>
  <si>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</si>
  <si>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</si>
  <si>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</si>
  <si>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</si>
  <si>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</si>
  <si>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</si>
  <si>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</si>
  <si>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</si>
  <si>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</si>
  <si>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</si>
  <si>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</si>
  <si>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</si>
  <si>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</si>
  <si>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</si>
  <si>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</si>
  <si>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</si>
  <si>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</si>
  <si>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</si>
  <si>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</si>
  <si>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</si>
  <si>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</si>
  <si>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</si>
  <si>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</si>
  <si>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</si>
  <si>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</si>
  <si>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</si>
  <si>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</si>
  <si>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</si>
  <si>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</si>
  <si>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</si>
  <si>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</si>
  <si>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</si>
  <si>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</si>
  <si>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</si>
  <si>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</si>
  <si>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</si>
  <si>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</si>
  <si>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</si>
  <si>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</si>
  <si>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</si>
  <si>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</si>
  <si>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</si>
  <si>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</si>
  <si>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</si>
  <si>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</si>
  <si>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</si>
  <si>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</si>
  <si>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</si>
  <si>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</si>
  <si>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</si>
  <si>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</si>
  <si>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</si>
  <si>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</si>
  <si>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</si>
  <si>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</si>
  <si>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</si>
  <si>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</si>
  <si>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</si>
  <si>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</si>
  <si>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</si>
  <si>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</si>
  <si>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</si>
  <si>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</si>
  <si>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</si>
  <si>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</si>
  <si>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</si>
  <si>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</si>
  <si>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</si>
  <si>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</si>
  <si>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</si>
  <si>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</si>
  <si>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</si>
  <si>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</si>
  <si>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</si>
  <si>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</si>
  <si>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</si>
  <si>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</si>
  <si>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</si>
  <si>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</si>
  <si>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</si>
  <si>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</si>
  <si>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</si>
  <si>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</si>
  <si>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</si>
  <si>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</si>
  <si>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</si>
  <si>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</si>
  <si>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</si>
  <si>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</si>
  <si>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</si>
  <si>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</si>
  <si>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</si>
  <si>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</si>
  <si>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</si>
  <si>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</si>
  <si>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</si>
  <si>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</si>
  <si>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</si>
  <si>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</si>
  <si>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</si>
  <si>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</si>
  <si>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</si>
  <si>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</si>
  <si>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</si>
  <si>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</si>
  <si>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</si>
  <si>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</si>
  <si>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</si>
  <si>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</si>
  <si>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</si>
  <si>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</si>
  <si>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</si>
  <si>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</si>
  <si>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</si>
  <si>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</si>
  <si>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</si>
  <si>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</si>
  <si>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</si>
  <si>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</si>
  <si>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</si>
  <si>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</si>
  <si>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</si>
  <si>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</si>
  <si>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</si>
  <si>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</si>
  <si>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</si>
  <si>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</si>
  <si>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</si>
  <si>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</si>
  <si>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</si>
  <si>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</si>
  <si>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</si>
  <si>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</si>
  <si>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</si>
  <si>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</si>
  <si>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</si>
  <si>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</si>
  <si>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</si>
  <si>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</si>
  <si>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</si>
  <si>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</si>
  <si>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</si>
  <si>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</si>
  <si>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</si>
  <si>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</si>
  <si>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</si>
  <si>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</si>
  <si>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</si>
  <si>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</si>
  <si>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</si>
  <si>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</si>
  <si>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</si>
  <si>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</si>
  <si>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</si>
  <si>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</si>
  <si>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</si>
  <si>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</si>
  <si>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</si>
  <si>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</si>
  <si>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</si>
  <si>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</si>
  <si>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</si>
  <si>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</si>
  <si>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</si>
  <si>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</si>
  <si>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</si>
  <si>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</si>
  <si>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</si>
  <si>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</si>
  <si>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</si>
  <si>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</si>
  <si>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</si>
  <si>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</si>
  <si>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</si>
  <si>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</si>
  <si>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</si>
  <si>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</si>
  <si>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</si>
  <si>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</si>
  <si>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</si>
  <si>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</si>
  <si>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</si>
  <si>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</si>
  <si>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</si>
  <si>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</si>
  <si>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</si>
  <si>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</si>
  <si>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</si>
  <si>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</si>
  <si>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</si>
  <si>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</si>
  <si>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</si>
  <si>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</si>
  <si>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</si>
  <si>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</si>
  <si>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</si>
  <si>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</si>
  <si>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</si>
  <si>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</si>
  <si>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</si>
  <si>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</si>
  <si>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</si>
  <si>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</si>
  <si>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</si>
  <si>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</si>
  <si>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</si>
  <si>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</si>
  <si>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</si>
  <si>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</si>
  <si>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</si>
  <si>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</si>
  <si>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</si>
  <si>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</si>
  <si>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</si>
  <si>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</si>
  <si>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</si>
  <si>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</si>
  <si>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</si>
  <si>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</si>
  <si>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</si>
  <si>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</si>
  <si>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</si>
  <si>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</si>
  <si>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</si>
  <si>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</si>
  <si>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</si>
  <si>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</si>
  <si>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</si>
  <si>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</si>
  <si>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</si>
  <si>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</si>
  <si>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</si>
  <si>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</si>
  <si>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</si>
  <si>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</si>
  <si>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</si>
  <si>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</si>
  <si>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</si>
  <si>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</si>
  <si>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</si>
  <si>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</si>
  <si>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</si>
  <si>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</si>
  <si>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</si>
  <si>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</si>
  <si>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</si>
  <si>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</si>
  <si>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</si>
  <si>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</si>
  <si>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</si>
  <si>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</si>
  <si>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</si>
  <si>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</si>
  <si>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</si>
  <si>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</si>
  <si>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</si>
  <si>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</si>
  <si>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</si>
  <si>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</si>
  <si>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</si>
  <si>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</si>
  <si>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</si>
  <si>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</si>
  <si>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</si>
  <si>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</si>
  <si>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</si>
  <si>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</si>
  <si>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</si>
  <si>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</si>
  <si>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</si>
  <si>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</si>
  <si>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</si>
  <si>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</si>
  <si>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</si>
  <si>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</si>
  <si>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</si>
  <si>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</si>
  <si>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</si>
  <si>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</si>
  <si>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</si>
  <si>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</si>
  <si>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</si>
  <si>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</si>
  <si>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</si>
  <si>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</si>
  <si>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</si>
  <si>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</si>
  <si>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</si>
  <si>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</si>
  <si>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</si>
  <si>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</si>
  <si>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</si>
  <si>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</si>
  <si>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</si>
  <si>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</si>
  <si>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</si>
  <si>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</si>
  <si>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</si>
  <si>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</si>
  <si>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</si>
  <si>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</si>
  <si>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</si>
  <si>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</si>
  <si>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</si>
  <si>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</si>
  <si>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</si>
  <si>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</si>
  <si>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</si>
  <si>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</si>
  <si>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</si>
  <si>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</si>
  <si>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</si>
  <si>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</si>
  <si>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</si>
  <si>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</si>
  <si>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</si>
  <si>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</si>
  <si>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</si>
  <si>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</si>
  <si>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</si>
  <si>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</si>
  <si>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</si>
  <si>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</si>
  <si>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</si>
  <si>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</si>
  <si>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</si>
  <si>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</si>
  <si>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</si>
  <si>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</si>
  <si>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</si>
  <si>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</si>
  <si>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</si>
  <si>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</si>
  <si>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</si>
  <si>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</si>
  <si>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</si>
  <si>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</si>
  <si>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</si>
  <si>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</si>
  <si>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</si>
  <si>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</si>
  <si>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</si>
  <si>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</si>
  <si>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</si>
  <si>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</si>
  <si>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</si>
  <si>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</si>
  <si>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</si>
  <si>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</si>
  <si>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</si>
  <si>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</si>
  <si>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</si>
  <si>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</si>
  <si>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</si>
  <si>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</si>
  <si>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</si>
  <si>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</si>
  <si>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</si>
  <si>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</si>
  <si>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</si>
  <si>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</si>
  <si>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</si>
  <si>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</si>
  <si>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</si>
  <si>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</si>
  <si>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</si>
  <si>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</si>
  <si>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</si>
  <si>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</si>
  <si>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</si>
  <si>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</si>
  <si>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</si>
  <si>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</si>
  <si>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</si>
  <si>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</si>
  <si>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</si>
  <si>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</si>
  <si>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</si>
  <si>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</si>
  <si>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</si>
  <si>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</si>
  <si>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</si>
  <si>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</si>
  <si>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</si>
  <si>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</si>
  <si>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</si>
  <si>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</si>
  <si>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</si>
  <si>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</si>
  <si>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</si>
  <si>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</si>
  <si>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</si>
  <si>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</si>
  <si>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</si>
  <si>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</si>
  <si>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</si>
  <si>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</si>
  <si>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</si>
  <si>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</si>
  <si>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</si>
  <si>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</si>
  <si>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</si>
  <si>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</si>
  <si>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</si>
  <si>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</si>
  <si>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</si>
  <si>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</si>
  <si>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</si>
  <si>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</si>
  <si>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</si>
  <si>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</si>
  <si>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</si>
  <si>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</si>
  <si>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</si>
  <si>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</si>
  <si>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</si>
  <si>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</si>
  <si>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</si>
  <si>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</si>
  <si>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</si>
  <si>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</si>
  <si>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</si>
  <si>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</si>
  <si>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</si>
  <si>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</si>
  <si>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</si>
  <si>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</si>
  <si>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</si>
  <si>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</si>
  <si>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</si>
  <si>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</si>
  <si>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</si>
  <si>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</si>
  <si>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</si>
  <si>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</si>
  <si>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</si>
  <si>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</si>
  <si>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</si>
  <si>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</si>
  <si>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</si>
  <si>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</si>
  <si>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</si>
  <si>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</si>
  <si>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</si>
  <si>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</si>
  <si>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</si>
  <si>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</si>
  <si>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</si>
  <si>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</si>
  <si>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</si>
  <si>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</si>
  <si>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</si>
  <si>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</si>
  <si>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</si>
  <si>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</si>
  <si>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</si>
  <si>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</si>
  <si>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</si>
  <si>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</si>
  <si>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</si>
  <si>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</si>
  <si>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</si>
  <si>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</si>
  <si>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</si>
  <si>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</si>
  <si>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</si>
  <si>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</si>
  <si>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</si>
  <si>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</si>
  <si>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</si>
  <si>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</si>
  <si>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</si>
  <si>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</si>
  <si>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</si>
  <si>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</si>
  <si>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</si>
  <si>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</si>
  <si>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</si>
  <si>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</si>
  <si>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</si>
  <si>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</si>
  <si>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</si>
  <si>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</si>
  <si>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</si>
  <si>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</si>
  <si>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</si>
  <si>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</si>
  <si>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</si>
  <si>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</si>
  <si>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</si>
  <si>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</si>
  <si>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</si>
  <si>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</si>
  <si>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</si>
  <si>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</si>
  <si>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</si>
  <si>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</si>
  <si>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</si>
  <si>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</si>
  <si>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</si>
  <si>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</si>
  <si>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</si>
  <si>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</si>
  <si>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</si>
  <si>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</si>
  <si>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</si>
  <si>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</si>
  <si>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</si>
  <si>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</si>
  <si>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</si>
  <si>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</si>
  <si>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</si>
  <si>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</si>
  <si>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</si>
  <si>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</si>
  <si>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</si>
  <si>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</si>
  <si>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</si>
  <si>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</si>
  <si>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</si>
  <si>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</si>
  <si>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</si>
  <si>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</si>
  <si>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</si>
  <si>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</si>
  <si>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</si>
  <si>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</si>
  <si>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</si>
  <si>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</si>
  <si>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</si>
  <si>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</si>
  <si>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</si>
  <si>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</si>
  <si>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</si>
  <si>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</si>
  <si>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</si>
  <si>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</si>
  <si>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</si>
  <si>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</si>
  <si>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</si>
  <si>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</si>
  <si>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</si>
  <si>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</si>
  <si>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</si>
  <si>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</si>
  <si>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</si>
  <si>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</si>
  <si>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</si>
  <si>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</si>
  <si>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</si>
  <si>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</si>
  <si>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</si>
  <si>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</si>
  <si>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</si>
  <si>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</si>
  <si>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</si>
  <si>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</si>
  <si>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</si>
  <si>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</si>
  <si>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</si>
  <si>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</si>
  <si>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</si>
  <si>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</si>
  <si>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</si>
  <si>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</si>
  <si>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</si>
  <si>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</si>
  <si>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</si>
  <si>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</si>
  <si>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</si>
  <si>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</si>
  <si>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</si>
  <si>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</si>
  <si>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</si>
  <si>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</si>
  <si>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</si>
  <si>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</si>
  <si>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</si>
  <si>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</si>
  <si>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</si>
  <si>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</si>
  <si>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</si>
  <si>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</si>
  <si>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</si>
  <si>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</si>
  <si>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</si>
  <si>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</si>
  <si>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</si>
  <si>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</si>
  <si>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</si>
  <si>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</si>
  <si>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</si>
  <si>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</si>
  <si>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</si>
  <si>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</si>
  <si>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</si>
  <si>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</si>
  <si>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</si>
  <si>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</si>
  <si>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</si>
  <si>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</si>
  <si>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</si>
  <si>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</si>
  <si>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</si>
  <si>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</si>
  <si>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</si>
  <si>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</si>
  <si>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</si>
  <si>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</si>
  <si>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</si>
  <si>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</si>
  <si>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</si>
  <si>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</si>
  <si>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</si>
  <si>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</si>
  <si>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</si>
  <si>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</si>
  <si>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</si>
  <si>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</si>
  <si>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</si>
  <si>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</si>
  <si>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</si>
  <si>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</si>
  <si>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</si>
  <si>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</si>
  <si>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</si>
  <si>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</si>
  <si>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</si>
  <si>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</si>
  <si>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</si>
  <si>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</si>
  <si>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</si>
  <si>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</si>
  <si>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</si>
  <si>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</si>
  <si>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</si>
  <si>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</si>
  <si>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</si>
  <si>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</si>
  <si>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</si>
  <si>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</si>
  <si>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</si>
  <si>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</si>
  <si>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</si>
  <si>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</si>
  <si>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</si>
  <si>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</si>
  <si>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</si>
  <si>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</si>
  <si>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</si>
  <si>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</si>
  <si>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</si>
  <si>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</si>
  <si>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</si>
  <si>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</si>
  <si>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</si>
  <si>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</si>
  <si>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</si>
  <si>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</si>
  <si>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</si>
  <si>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</si>
  <si>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</si>
  <si>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</si>
  <si>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</si>
  <si>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</si>
  <si>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</si>
  <si>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</si>
  <si>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</si>
  <si>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</si>
  <si>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</si>
  <si>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</si>
  <si>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</si>
  <si>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</si>
  <si>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</si>
  <si>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</si>
  <si>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</si>
  <si>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</si>
  <si>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</si>
  <si>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</si>
  <si>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</si>
  <si>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</si>
  <si>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</si>
  <si>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</si>
  <si>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</si>
  <si>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</si>
  <si>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</si>
  <si>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</si>
  <si>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</si>
  <si>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</si>
  <si>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</si>
  <si>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</si>
  <si>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</si>
  <si>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</si>
  <si>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</si>
  <si>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</si>
  <si>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</si>
  <si>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</si>
  <si>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</si>
  <si>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</si>
  <si>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</si>
  <si>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</si>
  <si>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</si>
  <si>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</si>
  <si>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</si>
  <si>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</si>
  <si>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</si>
  <si>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</si>
  <si>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</si>
  <si>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</si>
  <si>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</si>
  <si>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</si>
  <si>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</si>
  <si>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</si>
  <si>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</si>
  <si>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</si>
  <si>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</si>
  <si>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</si>
  <si>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</si>
  <si>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</si>
  <si>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</si>
  <si>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</si>
  <si>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</si>
  <si>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</si>
  <si>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</si>
  <si>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</si>
  <si>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</si>
  <si>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</si>
  <si>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</si>
  <si>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</si>
  <si>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</si>
  <si>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</si>
  <si>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</si>
  <si>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</si>
  <si>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</si>
  <si>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</si>
  <si>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</si>
  <si>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</si>
  <si>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</si>
  <si>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</si>
  <si>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</si>
  <si>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</si>
  <si>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</si>
  <si>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</si>
  <si>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</si>
  <si>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</si>
  <si>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</si>
  <si>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</si>
  <si>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</si>
  <si>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</si>
  <si>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</si>
  <si>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</si>
  <si>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</si>
  <si>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</si>
  <si>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</si>
  <si>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</si>
  <si>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</si>
  <si>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</si>
  <si>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</si>
  <si>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</si>
  <si>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</si>
  <si>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</si>
  <si>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</si>
  <si>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</si>
  <si>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</si>
  <si>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</si>
  <si>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</si>
  <si>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</si>
  <si>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</si>
  <si>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</si>
  <si>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</si>
  <si>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</si>
  <si>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</si>
  <si>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</si>
  <si>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</si>
  <si>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</si>
  <si>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</si>
  <si>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</si>
  <si>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</si>
  <si>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</si>
  <si>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</si>
  <si>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</si>
  <si>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</si>
  <si>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</si>
  <si>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</si>
  <si>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</si>
  <si>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</si>
  <si>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</si>
  <si>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</si>
  <si>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</si>
  <si>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</si>
  <si>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</si>
  <si>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</si>
  <si>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</si>
  <si>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</si>
  <si>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</si>
  <si>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</si>
  <si>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</si>
  <si>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</si>
  <si>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</si>
  <si>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</si>
  <si>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</si>
  <si>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</si>
  <si>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</si>
  <si>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</si>
  <si>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</si>
  <si>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</si>
  <si>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</si>
  <si>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</si>
  <si>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</si>
  <si>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</si>
  <si>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</si>
  <si>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</si>
  <si>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</si>
  <si>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</si>
  <si>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</si>
  <si>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</si>
  <si>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</si>
  <si>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</si>
  <si>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</si>
  <si>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</si>
  <si>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</si>
  <si>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</si>
  <si>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</si>
  <si>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</si>
  <si>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</si>
  <si>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</si>
  <si>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</si>
  <si>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</si>
  <si>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</si>
  <si>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</si>
  <si>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</si>
  <si>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</si>
  <si>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</si>
  <si>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</si>
  <si>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</si>
  <si>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</si>
  <si>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</si>
  <si>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</si>
  <si>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</si>
  <si>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</si>
  <si>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</si>
  <si>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</si>
  <si>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</si>
  <si>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</si>
  <si>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</si>
  <si>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</si>
  <si>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</si>
  <si>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</si>
  <si>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</si>
  <si>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</si>
  <si>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</si>
  <si>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</si>
  <si>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</si>
  <si>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</si>
  <si>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</si>
  <si>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</si>
  <si>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</si>
  <si>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</si>
  <si>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</si>
  <si>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</si>
  <si>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</si>
  <si>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</si>
  <si>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</si>
  <si>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</si>
  <si>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</si>
  <si>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</si>
  <si>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</si>
  <si>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</si>
  <si>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</si>
  <si>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</si>
  <si>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</si>
  <si>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</si>
  <si>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</si>
  <si>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</si>
  <si>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</si>
  <si>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</si>
  <si>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</si>
  <si>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</si>
  <si>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</si>
  <si>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</si>
  <si>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</si>
  <si>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</si>
  <si>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</si>
  <si>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</si>
  <si>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</si>
  <si>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</si>
  <si>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</si>
  <si>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</si>
  <si>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</si>
  <si>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</si>
  <si>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</si>
  <si>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</si>
  <si>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</si>
  <si>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</si>
  <si>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</si>
  <si>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</si>
  <si>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</si>
  <si>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</si>
  <si>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</si>
  <si>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</si>
  <si>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</si>
  <si>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</si>
  <si>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</si>
  <si>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</si>
  <si>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</si>
  <si>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</si>
  <si>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</si>
  <si>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</si>
  <si>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</si>
  <si>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</si>
  <si>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</si>
  <si>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</si>
  <si>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</si>
  <si>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</si>
  <si>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</si>
  <si>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</si>
  <si>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</si>
  <si>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</si>
  <si>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</si>
  <si>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</si>
  <si>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</si>
  <si>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</si>
  <si>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</si>
  <si>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</si>
  <si>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</si>
  <si>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</si>
  <si>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</si>
  <si>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</si>
  <si>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</si>
  <si>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</si>
  <si>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</si>
  <si>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</si>
  <si>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</si>
  <si>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</si>
  <si>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</si>
  <si>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</si>
  <si>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</si>
  <si>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</si>
  <si>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</si>
  <si>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</si>
  <si>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</si>
  <si>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</si>
  <si>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</si>
  <si>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</si>
  <si>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</si>
  <si>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</si>
  <si>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</si>
  <si>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</si>
  <si>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</si>
  <si>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</si>
  <si>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</si>
  <si>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</si>
  <si>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</si>
  <si>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</si>
  <si>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</si>
  <si>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</si>
  <si>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</si>
  <si>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</si>
  <si>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</si>
  <si>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</si>
  <si>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</si>
  <si>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</si>
  <si>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</si>
  <si>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</si>
  <si>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</si>
  <si>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</si>
  <si>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</si>
  <si>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</si>
  <si>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</si>
  <si>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</si>
  <si>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</si>
  <si>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</si>
  <si>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</si>
  <si>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</si>
  <si>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</si>
  <si>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</si>
  <si>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</si>
  <si>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</si>
  <si>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</si>
  <si>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</si>
  <si>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</si>
  <si>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</si>
  <si>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</si>
  <si>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</si>
  <si>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</si>
  <si>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</si>
  <si>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</si>
  <si>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</si>
  <si>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</si>
  <si>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</si>
  <si>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</si>
  <si>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</si>
  <si>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</si>
  <si>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</si>
  <si>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</si>
  <si>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</si>
  <si>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</si>
  <si>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</si>
  <si>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</si>
  <si>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</si>
  <si>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</si>
  <si>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</si>
  <si>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</si>
  <si>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</si>
  <si>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</si>
  <si>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</si>
  <si>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</si>
  <si>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</si>
  <si>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</si>
  <si>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</si>
  <si>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</si>
  <si>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</si>
  <si>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</si>
  <si>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</si>
  <si>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</si>
  <si>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</si>
  <si>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</si>
  <si>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</si>
  <si>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</si>
  <si>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</si>
  <si>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</si>
  <si>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</si>
  <si>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</si>
  <si>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</si>
  <si>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</si>
  <si>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</si>
  <si>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</si>
  <si>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</si>
  <si>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</si>
  <si>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</si>
  <si>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</si>
  <si>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</si>
  <si>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</si>
  <si>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</si>
  <si>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</si>
  <si>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</si>
  <si>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</si>
  <si>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</si>
  <si>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</si>
  <si>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</si>
  <si>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</si>
  <si>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</si>
  <si>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</si>
  <si>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</si>
  <si>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</si>
  <si>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</si>
  <si>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</si>
  <si>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</si>
  <si>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</si>
  <si>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</si>
  <si>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</si>
  <si>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</si>
  <si>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</si>
  <si>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</si>
  <si>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</si>
  <si>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</si>
  <si>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</si>
  <si>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</si>
  <si>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</si>
  <si>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</si>
  <si>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</si>
  <si>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</si>
  <si>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</si>
  <si>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</si>
  <si>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</si>
  <si>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</si>
  <si>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</si>
  <si>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</si>
  <si>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</si>
  <si>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</si>
  <si>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</si>
  <si>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</si>
  <si>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</si>
  <si>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</si>
  <si>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</si>
  <si>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</si>
  <si>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</si>
  <si>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</si>
  <si>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</si>
  <si>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</si>
  <si>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</si>
  <si>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</si>
  <si>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</si>
  <si>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</si>
  <si>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</si>
  <si>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</si>
  <si>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</si>
  <si>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</si>
  <si>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</si>
  <si>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</si>
  <si>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</si>
  <si>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</si>
  <si>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</si>
  <si>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</si>
  <si>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</si>
  <si>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</si>
  <si>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</si>
  <si>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</si>
  <si>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</si>
  <si>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</si>
  <si>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</si>
  <si>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</si>
  <si>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</si>
  <si>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</si>
  <si>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</si>
  <si>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</si>
  <si>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</si>
  <si>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</si>
  <si>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</si>
  <si>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</si>
  <si>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</si>
  <si>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</si>
  <si>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</si>
  <si>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</si>
  <si>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</si>
  <si>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</si>
  <si>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</si>
  <si>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</si>
  <si>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</si>
  <si>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</si>
  <si>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</si>
  <si>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</si>
  <si>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</si>
  <si>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</si>
  <si>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</si>
  <si>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</si>
  <si>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</si>
  <si>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</si>
  <si>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</si>
  <si>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</si>
  <si>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</si>
  <si>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</si>
  <si>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</si>
  <si>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</si>
  <si>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</si>
  <si>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</si>
  <si>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</si>
  <si>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</si>
  <si>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</si>
  <si>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</si>
  <si>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</si>
  <si>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</si>
  <si>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</si>
  <si>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</si>
  <si>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</si>
  <si>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</si>
  <si>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</si>
  <si>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</si>
  <si>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</si>
  <si>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</si>
  <si>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</si>
  <si>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</si>
  <si>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</si>
  <si>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</si>
  <si>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</si>
  <si>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</si>
  <si>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</si>
  <si>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</si>
  <si>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</si>
  <si>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</si>
  <si>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</si>
  <si>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</si>
  <si>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</si>
  <si>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</si>
  <si>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</si>
  <si>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</si>
  <si>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</si>
  <si>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</si>
  <si>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</si>
  <si>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</si>
  <si>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</si>
  <si>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</si>
  <si>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</si>
  <si>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</si>
  <si>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</si>
  <si>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</si>
  <si>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</si>
  <si>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</si>
  <si>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</si>
  <si>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</si>
  <si>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</si>
  <si>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</si>
  <si>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</si>
  <si>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</si>
  <si>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</si>
  <si>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</si>
  <si>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</si>
  <si>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</si>
  <si>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</si>
  <si>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</si>
  <si>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</si>
  <si>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</si>
  <si>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</si>
  <si>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</si>
  <si>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</si>
  <si>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</si>
  <si>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</si>
  <si>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</si>
  <si>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</si>
  <si>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</si>
  <si>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</si>
  <si>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</si>
  <si>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</si>
  <si>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</si>
  <si>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</si>
  <si>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</si>
  <si>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</si>
  <si>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</si>
  <si>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</si>
  <si>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</si>
  <si>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</si>
  <si>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</si>
  <si>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</si>
  <si>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</si>
  <si>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</si>
  <si>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</si>
  <si>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</si>
  <si>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</si>
  <si>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</si>
  <si>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</si>
  <si>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</si>
  <si>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</si>
  <si>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</si>
  <si>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</si>
  <si>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</si>
  <si>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</si>
  <si>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</si>
  <si>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</si>
  <si>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</si>
  <si>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</si>
  <si>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</si>
  <si>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</si>
  <si>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</si>
  <si>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</si>
  <si>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</si>
  <si>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</si>
  <si>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</si>
  <si>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</si>
  <si>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</si>
  <si>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</si>
  <si>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</si>
  <si>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</si>
  <si>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</si>
  <si>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</si>
  <si>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</si>
  <si>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</si>
  <si>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</si>
  <si>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</si>
  <si>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</si>
  <si>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</si>
  <si>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</si>
  <si>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</si>
  <si>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</si>
  <si>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</si>
  <si>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</si>
  <si>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</si>
  <si>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</si>
  <si>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</si>
  <si>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</si>
  <si>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</si>
  <si>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</si>
  <si>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</si>
  <si>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</si>
  <si>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</si>
  <si>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</si>
  <si>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</si>
  <si>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</si>
  <si>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</si>
  <si>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</si>
  <si>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</si>
  <si>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</si>
  <si>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</si>
  <si>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</si>
  <si>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</si>
  <si>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</si>
  <si>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</si>
  <si>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</si>
  <si>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</si>
  <si>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</si>
  <si>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</si>
  <si>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</si>
  <si>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</si>
  <si>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</si>
  <si>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</si>
  <si>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</si>
  <si>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</si>
  <si>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</si>
  <si>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</si>
  <si>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</si>
  <si>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</si>
  <si>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</si>
  <si>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</si>
  <si>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</si>
  <si>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</si>
  <si>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</si>
  <si>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</si>
  <si>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</si>
  <si>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</si>
  <si>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</si>
  <si>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</si>
  <si>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</si>
  <si>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</si>
  <si>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</si>
  <si>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</si>
  <si>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</si>
  <si>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</si>
  <si>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</si>
  <si>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</si>
  <si>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</si>
  <si>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</si>
  <si>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</si>
  <si>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</si>
  <si>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</si>
  <si>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</si>
  <si>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</si>
  <si>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</si>
  <si>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</si>
  <si>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</si>
  <si>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</si>
  <si>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</si>
  <si>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</si>
  <si>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</si>
  <si>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</si>
  <si>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</si>
  <si>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</si>
  <si>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</si>
  <si>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</si>
  <si>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</si>
  <si>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</si>
  <si>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</si>
  <si>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</si>
  <si>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</si>
  <si>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</si>
  <si>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</si>
  <si>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</si>
  <si>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</si>
  <si>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</si>
  <si>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</si>
  <si>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</si>
  <si>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</si>
  <si>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</si>
  <si>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</si>
  <si>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</si>
  <si>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</si>
  <si>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</si>
  <si>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</si>
  <si>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</si>
  <si>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</si>
  <si>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</si>
  <si>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</si>
  <si>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</si>
  <si>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</si>
  <si>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</si>
  <si>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</si>
  <si>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</si>
  <si>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</si>
  <si>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</si>
  <si>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</si>
  <si>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</si>
  <si>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</si>
  <si>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</si>
  <si>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</si>
  <si>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</si>
  <si>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</si>
  <si>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</si>
  <si>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</si>
  <si>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</si>
  <si>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</si>
  <si>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</si>
  <si>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</si>
  <si>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</si>
  <si>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</si>
  <si>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</si>
  <si>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</si>
  <si>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</si>
  <si>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</si>
  <si>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</si>
  <si>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</si>
  <si>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</si>
  <si>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</si>
  <si>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</si>
  <si>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</si>
  <si>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</si>
  <si>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</si>
  <si>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</si>
  <si>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</si>
  <si>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</si>
  <si>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</si>
  <si>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</si>
  <si>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</si>
  <si>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</si>
  <si>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</si>
  <si>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</si>
  <si>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</si>
  <si>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</si>
  <si>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</si>
  <si>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</si>
  <si>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</si>
  <si>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</si>
  <si>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</si>
  <si>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</si>
  <si>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</si>
  <si>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</si>
  <si>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</si>
  <si>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</si>
  <si>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</si>
  <si>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</si>
  <si>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</si>
  <si>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</si>
  <si>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</si>
  <si>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</si>
  <si>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</si>
  <si>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</si>
  <si>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</si>
  <si>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</si>
  <si>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</si>
  <si>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</si>
  <si>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</si>
  <si>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</si>
  <si>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</si>
  <si>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</si>
  <si>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</si>
  <si>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</si>
  <si>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</si>
  <si>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</si>
  <si>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</si>
  <si>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</si>
  <si>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</si>
  <si>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</si>
  <si>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</si>
  <si>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</si>
  <si>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</si>
  <si>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</si>
  <si>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</si>
  <si>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</si>
  <si>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</si>
  <si>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</si>
  <si>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</si>
  <si>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</si>
  <si>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</si>
  <si>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</si>
  <si>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</si>
  <si>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</si>
  <si>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</si>
  <si>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</si>
  <si>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</si>
  <si>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</si>
  <si>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</si>
  <si>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</si>
  <si>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</si>
  <si>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</si>
  <si>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</si>
  <si>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</si>
  <si>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</si>
  <si>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</si>
  <si>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</si>
  <si>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</si>
  <si>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</si>
  <si>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</si>
  <si>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</si>
  <si>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</si>
  <si>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</si>
  <si>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</si>
  <si>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</si>
  <si>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</si>
  <si>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</si>
  <si>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</si>
  <si>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</si>
  <si>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</si>
  <si>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</si>
  <si>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</si>
  <si>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</si>
  <si>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</si>
  <si>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</si>
  <si>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</si>
  <si>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</si>
  <si>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</si>
  <si>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</si>
  <si>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</si>
  <si>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</si>
  <si>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</si>
  <si>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</si>
  <si>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</si>
  <si>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</si>
  <si>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</si>
  <si>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</si>
  <si>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</si>
  <si>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</si>
  <si>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</si>
  <si>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</si>
  <si>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</si>
  <si>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</si>
  <si>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</si>
  <si>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</si>
  <si>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</si>
  <si>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</si>
  <si>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</si>
  <si>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</si>
  <si>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</si>
  <si>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</si>
  <si>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</si>
  <si>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</si>
  <si>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</si>
  <si>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</si>
  <si>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</si>
  <si>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</si>
  <si>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</si>
  <si>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</si>
  <si>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</si>
  <si>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</si>
  <si>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</si>
  <si>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</si>
  <si>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</si>
  <si>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</si>
  <si>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</si>
  <si>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</si>
  <si>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</si>
  <si>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</si>
  <si>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</si>
  <si>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</si>
  <si>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</si>
  <si>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</si>
  <si>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</si>
  <si>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</si>
  <si>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</si>
  <si>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</si>
  <si>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</si>
  <si>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</si>
  <si>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</si>
  <si>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</si>
  <si>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</si>
  <si>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</si>
  <si>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</si>
  <si>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</si>
  <si>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</si>
  <si>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</si>
  <si>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</si>
  <si>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</si>
  <si>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</si>
  <si>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</si>
  <si>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</si>
  <si>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</si>
  <si>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</si>
  <si>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</si>
  <si>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</si>
  <si>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</si>
  <si>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</si>
  <si>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</si>
  <si>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</si>
  <si>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</si>
  <si>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</si>
  <si>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</si>
  <si>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</si>
  <si>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</si>
  <si>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</si>
  <si>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</si>
  <si>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</si>
  <si>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</si>
  <si>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</si>
  <si>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</si>
  <si>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</si>
  <si>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</si>
  <si>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</si>
  <si>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</si>
  <si>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</si>
  <si>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</si>
  <si>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</si>
  <si>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</si>
  <si>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</si>
  <si>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</si>
  <si>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</si>
  <si>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</si>
  <si>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</si>
  <si>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</si>
  <si>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</si>
  <si>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</si>
  <si>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</si>
  <si>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</si>
  <si>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</si>
  <si>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</si>
  <si>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</si>
  <si>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</si>
  <si>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</si>
  <si>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</si>
  <si>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</si>
  <si>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</si>
  <si>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</si>
  <si>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</si>
  <si>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</si>
  <si>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</si>
  <si>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</si>
  <si>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</si>
  <si>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</si>
  <si>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</si>
  <si>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</si>
  <si>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</si>
  <si>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</si>
  <si>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</si>
  <si>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</si>
  <si>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</si>
  <si>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</si>
  <si>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</si>
  <si>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</si>
  <si>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</si>
  <si>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</si>
  <si>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</si>
  <si>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</si>
  <si>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</si>
  <si>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</si>
  <si>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</si>
  <si>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</si>
  <si>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</si>
  <si>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</si>
  <si>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</si>
  <si>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</si>
  <si>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</si>
  <si>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</si>
  <si>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</si>
  <si>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</si>
  <si>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</si>
  <si>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</si>
  <si>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</si>
  <si>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</si>
  <si>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</si>
  <si>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</si>
  <si>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</si>
  <si>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</si>
  <si>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</si>
  <si>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</si>
  <si>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</si>
  <si>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</si>
  <si>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</si>
  <si>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</si>
  <si>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</si>
  <si>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</si>
  <si>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</si>
  <si>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</si>
  <si>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</si>
  <si>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</si>
  <si>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</si>
  <si>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</si>
  <si>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</si>
  <si>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</si>
  <si>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</si>
  <si>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</si>
  <si>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</si>
  <si>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</si>
  <si>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</si>
  <si>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</si>
  <si>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</si>
  <si>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</si>
  <si>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</si>
  <si>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</si>
  <si>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</si>
  <si>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</si>
  <si>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</si>
  <si>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</si>
  <si>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</si>
  <si>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</si>
  <si>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</si>
  <si>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</si>
  <si>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</si>
  <si>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</si>
  <si>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</si>
  <si>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</si>
  <si>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</si>
  <si>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</si>
  <si>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</si>
  <si>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</si>
  <si>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</si>
  <si>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</si>
  <si>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</si>
  <si>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</si>
  <si>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</si>
  <si>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</si>
  <si>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</si>
  <si>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</si>
  <si>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</si>
  <si>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</si>
  <si>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</si>
  <si>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</si>
  <si>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</si>
  <si>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</si>
  <si>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</si>
  <si>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</si>
  <si>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</si>
  <si>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</si>
  <si>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</si>
  <si>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</si>
  <si>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</si>
  <si>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</si>
  <si>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</si>
  <si>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</si>
  <si>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</si>
  <si>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</si>
  <si>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</si>
  <si>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</si>
  <si>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</si>
  <si>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</si>
  <si>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</si>
  <si>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</si>
  <si>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</si>
  <si>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</si>
  <si>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</si>
  <si>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</si>
  <si>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</si>
  <si>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</si>
  <si>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</si>
  <si>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</si>
  <si>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</si>
  <si>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</si>
  <si>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</si>
  <si>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</si>
  <si>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</si>
  <si>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</si>
  <si>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</si>
  <si>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</si>
  <si>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</si>
  <si>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</si>
  <si>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</si>
  <si>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</si>
  <si>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</si>
  <si>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</si>
  <si>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</si>
  <si>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</si>
  <si>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</si>
  <si>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</si>
  <si>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</si>
  <si>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</si>
  <si>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</si>
  <si>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</si>
  <si>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</si>
  <si>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</si>
  <si>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</si>
  <si>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</si>
  <si>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</si>
  <si>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</si>
  <si>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</si>
  <si>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</si>
  <si>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</si>
  <si>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</si>
  <si>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</si>
  <si>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</si>
  <si>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</si>
  <si>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</si>
  <si>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</si>
  <si>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</si>
  <si>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</si>
  <si>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</si>
  <si>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</si>
  <si>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</si>
  <si>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</si>
  <si>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</si>
  <si>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</si>
  <si>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</si>
  <si>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</si>
  <si>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</si>
  <si>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</si>
  <si>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</si>
  <si>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</si>
  <si>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</si>
  <si>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</si>
  <si>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</si>
  <si>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</si>
  <si>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</si>
  <si>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</si>
  <si>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</si>
  <si>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</si>
  <si>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</si>
  <si>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</si>
  <si>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</si>
  <si>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</si>
  <si>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</si>
  <si>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</si>
  <si>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</si>
  <si>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</si>
  <si>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</si>
  <si>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</si>
  <si>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</si>
  <si>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</si>
  <si>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</si>
  <si>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</si>
  <si>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</si>
  <si>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</si>
  <si>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</si>
  <si>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</si>
  <si>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</si>
  <si>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</si>
  <si>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</si>
  <si>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</si>
  <si>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</si>
  <si>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</si>
  <si>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</si>
  <si>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</si>
  <si>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</si>
  <si>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</si>
  <si>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</si>
  <si>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</si>
  <si>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</si>
  <si>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</si>
  <si>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</si>
  <si>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</si>
  <si>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</si>
  <si>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</si>
  <si>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</si>
  <si>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</si>
  <si>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</si>
  <si>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</si>
  <si>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</si>
  <si>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</si>
  <si>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</si>
  <si>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</si>
  <si>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</si>
  <si>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</si>
  <si>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</si>
  <si>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</si>
  <si>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</si>
  <si>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</si>
  <si>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</si>
  <si>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</si>
  <si>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</si>
  <si>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</si>
  <si>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</si>
  <si>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</si>
  <si>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</si>
  <si>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</si>
  <si>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</si>
  <si>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</si>
  <si>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</si>
  <si>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</si>
  <si>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</si>
  <si>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</si>
  <si>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</si>
  <si>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</si>
  <si>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</si>
  <si>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</si>
  <si>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</si>
  <si>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</si>
  <si>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</si>
  <si>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</si>
  <si>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</si>
  <si>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</si>
  <si>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</si>
  <si>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</si>
  <si>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</si>
  <si>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</si>
  <si>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</si>
  <si>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</si>
  <si>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</si>
  <si>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</si>
  <si>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</si>
  <si>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</si>
  <si>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</si>
  <si>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</si>
  <si>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</si>
  <si>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</si>
  <si>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</si>
  <si>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</si>
  <si>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</si>
  <si>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</si>
  <si>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</si>
  <si>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</si>
  <si>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</si>
  <si>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</si>
  <si>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</si>
  <si>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</si>
  <si>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</si>
  <si>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</si>
  <si>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</si>
  <si>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</si>
  <si>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</si>
  <si>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</si>
  <si>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</si>
  <si>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</si>
  <si>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</si>
  <si>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</si>
  <si>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</si>
  <si>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</si>
  <si>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</si>
  <si>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</si>
  <si>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</si>
  <si>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</si>
  <si>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</si>
  <si>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</si>
  <si>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</si>
  <si>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</si>
  <si>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</si>
  <si>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</si>
  <si>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</si>
  <si>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</si>
  <si>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</si>
  <si>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</si>
  <si>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</si>
  <si>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</si>
  <si>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</si>
  <si>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</si>
  <si>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</si>
  <si>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</si>
  <si>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</si>
  <si>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</si>
  <si>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</si>
  <si>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</si>
  <si>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</si>
  <si>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</si>
  <si>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</si>
  <si>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</si>
  <si>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</si>
  <si>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</si>
  <si>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</si>
  <si>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</si>
  <si>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</si>
  <si>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</si>
  <si>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</si>
  <si>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</si>
  <si>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</si>
  <si>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</si>
  <si>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</si>
  <si>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</si>
  <si>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</si>
  <si>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</si>
  <si>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</si>
  <si>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</si>
  <si>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</si>
  <si>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</si>
  <si>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</si>
  <si>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</si>
  <si>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</si>
  <si>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</si>
  <si>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</si>
  <si>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</si>
  <si>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</si>
  <si>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</si>
  <si>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</si>
  <si>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</si>
  <si>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</si>
  <si>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</si>
  <si>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</si>
  <si>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</si>
  <si>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</si>
  <si>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</si>
  <si>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</si>
  <si>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</si>
  <si>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</si>
  <si>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</si>
  <si>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</si>
  <si>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</si>
  <si>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</si>
  <si>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</si>
  <si>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</si>
  <si>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</si>
  <si>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</si>
  <si>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</si>
  <si>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</si>
  <si>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</si>
  <si>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</si>
  <si>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</si>
  <si>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</si>
  <si>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</si>
  <si>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</si>
  <si>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</si>
  <si>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</si>
  <si>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</si>
  <si>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</si>
  <si>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</si>
  <si>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</si>
  <si>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</si>
  <si>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</si>
  <si>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</si>
  <si>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</si>
  <si>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</si>
  <si>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</si>
  <si>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</si>
  <si>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</si>
  <si>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</si>
  <si>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</si>
  <si>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</si>
  <si>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</si>
  <si>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</si>
  <si>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</si>
  <si>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</si>
  <si>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</si>
  <si>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</si>
  <si>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</si>
  <si>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</si>
  <si>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</si>
  <si>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</si>
  <si>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</si>
  <si>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</si>
  <si>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</si>
  <si>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</si>
  <si>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</si>
  <si>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</si>
  <si>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</si>
  <si>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</si>
  <si>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</si>
  <si>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</si>
  <si>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</si>
  <si>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</si>
  <si>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</si>
  <si>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</si>
  <si>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</si>
  <si>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</si>
  <si>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</si>
  <si>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</si>
  <si>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</si>
  <si>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</si>
  <si>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</si>
  <si>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</si>
  <si>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</si>
  <si>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</si>
  <si>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</si>
  <si>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</si>
  <si>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</si>
  <si>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</si>
  <si>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</si>
  <si>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</si>
  <si>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</si>
  <si>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</si>
  <si>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</si>
  <si>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</si>
  <si>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</si>
  <si>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</si>
  <si>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</si>
  <si>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</si>
  <si>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</si>
  <si>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</si>
  <si>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</si>
  <si>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</si>
  <si>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</si>
  <si>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</si>
  <si>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</si>
  <si>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</si>
  <si>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</si>
  <si>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</si>
  <si>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</si>
  <si>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</si>
  <si>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</si>
  <si>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</si>
  <si>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</si>
  <si>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</si>
  <si>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</si>
  <si>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</si>
  <si>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</si>
  <si>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</si>
  <si>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</si>
  <si>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</si>
  <si>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</si>
  <si>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</si>
  <si>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</si>
  <si>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</si>
  <si>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</si>
  <si>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</si>
  <si>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</si>
  <si>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</si>
  <si>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</si>
  <si>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</si>
  <si>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</si>
  <si>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</si>
  <si>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</si>
  <si>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</si>
  <si>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</si>
  <si>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</si>
  <si>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</si>
  <si>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</si>
  <si>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</si>
  <si>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</si>
  <si>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</si>
  <si>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</si>
  <si>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</si>
  <si>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</si>
  <si>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</si>
  <si>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</si>
  <si>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</si>
  <si>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</si>
  <si>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</si>
  <si>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</si>
  <si>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</si>
  <si>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</si>
  <si>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</si>
  <si>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</si>
  <si>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</si>
  <si>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</si>
  <si>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</si>
  <si>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</si>
  <si>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</si>
  <si>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</si>
  <si>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</si>
  <si>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</si>
  <si>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</si>
  <si>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</si>
  <si>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</si>
  <si>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</si>
  <si>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</si>
  <si>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</si>
  <si>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</si>
  <si>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</si>
  <si>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</si>
  <si>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</si>
  <si>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</si>
  <si>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</si>
  <si>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</si>
  <si>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</si>
  <si>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</si>
  <si>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</si>
  <si>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</si>
  <si>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</si>
  <si>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</si>
  <si>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</si>
  <si>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</si>
  <si>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</si>
  <si>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</si>
  <si>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</si>
  <si>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</si>
  <si>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</si>
  <si>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</si>
  <si>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</si>
  <si>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</si>
  <si>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</si>
  <si>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</si>
  <si>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</si>
  <si>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</si>
  <si>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</si>
  <si>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</si>
  <si>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</si>
  <si>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</si>
  <si>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</si>
  <si>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</si>
  <si>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</si>
  <si>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</si>
  <si>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</si>
  <si>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</si>
  <si>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</si>
  <si>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</si>
  <si>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</si>
  <si>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</si>
  <si>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</si>
  <si>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</si>
  <si>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</si>
  <si>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</si>
  <si>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</si>
  <si>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</si>
  <si>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</si>
  <si>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</si>
  <si>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</si>
  <si>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</si>
  <si>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</si>
  <si>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</si>
  <si>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</si>
  <si>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</si>
  <si>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</si>
  <si>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</si>
  <si>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</si>
  <si>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</si>
  <si>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</si>
  <si>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</si>
  <si>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</si>
  <si>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</si>
  <si>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</si>
  <si>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</si>
  <si>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</si>
  <si>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</si>
  <si>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</si>
  <si>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</si>
  <si>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</si>
  <si>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</si>
  <si>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</si>
  <si>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</si>
  <si>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</si>
  <si>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</si>
  <si>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</si>
  <si>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</si>
  <si>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</si>
  <si>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</si>
  <si>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</si>
  <si>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</si>
  <si>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</si>
  <si>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</si>
  <si>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</si>
  <si>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</si>
  <si>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</si>
  <si>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</si>
  <si>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</si>
  <si>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</si>
  <si>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</si>
  <si>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</si>
  <si>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</si>
  <si>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</si>
  <si>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</si>
  <si>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</si>
  <si>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</si>
  <si>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</si>
  <si>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</si>
  <si>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</si>
  <si>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</si>
  <si>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</si>
  <si>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</si>
  <si>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</si>
  <si>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</si>
  <si>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</si>
  <si>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</si>
  <si>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</si>
  <si>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</si>
  <si>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</si>
  <si>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</si>
  <si>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</si>
  <si>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</si>
  <si>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</si>
  <si>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</si>
  <si>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</si>
  <si>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</si>
  <si>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</si>
  <si>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</si>
  <si>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</si>
  <si>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</si>
  <si>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</si>
  <si>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</si>
  <si>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</si>
  <si>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</si>
  <si>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</si>
  <si>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</si>
  <si>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</si>
  <si>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</si>
  <si>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</si>
  <si>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</si>
  <si>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</si>
  <si>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</si>
  <si>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</si>
  <si>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</si>
  <si>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</si>
  <si>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</si>
  <si>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</si>
  <si>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</si>
  <si>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</si>
  <si>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</si>
  <si>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</si>
  <si>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</si>
  <si>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</si>
  <si>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</si>
  <si>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</si>
  <si>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</si>
  <si>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</si>
  <si>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</si>
  <si>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</si>
  <si>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</si>
  <si>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</si>
  <si>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</si>
  <si>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</si>
  <si>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</si>
  <si>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</si>
  <si>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</si>
  <si>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</si>
  <si>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</si>
  <si>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</si>
  <si>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</si>
  <si>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</si>
  <si>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</si>
  <si>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</si>
  <si>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</si>
  <si>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</si>
  <si>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</si>
  <si>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</si>
  <si>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</si>
  <si>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</si>
  <si>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</si>
  <si>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</si>
  <si>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</si>
  <si>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</si>
  <si>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</si>
  <si>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</si>
  <si>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</si>
  <si>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</si>
  <si>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</si>
  <si>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</si>
  <si>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</si>
  <si>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</si>
  <si>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</si>
  <si>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</si>
  <si>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</si>
  <si>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</si>
  <si>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</si>
  <si>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</si>
  <si>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</si>
  <si>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</si>
  <si>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</si>
  <si>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</si>
  <si>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</si>
  <si>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</si>
  <si>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</si>
  <si>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</si>
  <si>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</si>
  <si>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</si>
  <si>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</si>
  <si>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</si>
  <si>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</si>
  <si>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</si>
  <si>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</si>
  <si>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</si>
  <si>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</si>
  <si>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</si>
  <si>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</si>
  <si>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</si>
  <si>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</si>
  <si>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</si>
  <si>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</si>
  <si>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</si>
  <si>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</si>
  <si>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</si>
  <si>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</si>
  <si>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</si>
  <si>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</si>
  <si>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</si>
  <si>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</si>
  <si>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</si>
  <si>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</si>
  <si>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</si>
  <si>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</si>
  <si>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</si>
  <si>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</si>
  <si>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</si>
  <si>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</si>
  <si>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</si>
  <si>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</si>
  <si>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</si>
  <si>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</si>
  <si>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</si>
  <si>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</si>
  <si>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</si>
  <si>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</si>
  <si>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</si>
  <si>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</si>
  <si>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</si>
  <si>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</si>
  <si>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</si>
  <si>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</si>
  <si>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</si>
  <si>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</si>
  <si>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</si>
  <si>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</si>
  <si>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</si>
  <si>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</si>
  <si>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</si>
  <si>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</si>
  <si>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</si>
  <si>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</si>
  <si>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</si>
  <si>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</si>
  <si>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</si>
  <si>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</si>
  <si>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</si>
  <si>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</si>
  <si>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</si>
  <si>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</si>
  <si>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</si>
  <si>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</si>
  <si>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</si>
  <si>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</si>
  <si>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</si>
  <si>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</si>
  <si>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</si>
  <si>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</si>
  <si>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</si>
  <si>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</si>
  <si>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</si>
  <si>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</si>
  <si>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</si>
  <si>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</si>
  <si>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</si>
  <si>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</si>
  <si>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</si>
  <si>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</si>
  <si>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</si>
  <si>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</si>
  <si>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</si>
  <si>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</si>
  <si>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</si>
  <si>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</si>
  <si>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</si>
  <si>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</si>
  <si>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</si>
  <si>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</si>
  <si>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</si>
  <si>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</si>
  <si>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</si>
  <si>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</si>
  <si>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</si>
  <si>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</si>
  <si>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</si>
  <si>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</si>
  <si>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</si>
  <si>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</si>
  <si>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</si>
  <si>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</si>
  <si>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</si>
  <si>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</si>
  <si>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</si>
  <si>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</si>
  <si>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</si>
  <si>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</si>
  <si>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</si>
  <si>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</si>
  <si>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</si>
  <si>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</si>
  <si>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</si>
  <si>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</si>
  <si>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</si>
  <si>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</si>
  <si>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</si>
  <si>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</si>
  <si>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</si>
  <si>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</si>
  <si>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</si>
  <si>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</si>
  <si>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</si>
  <si>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</si>
  <si>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</si>
  <si>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</si>
  <si>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</si>
  <si>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</si>
  <si>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</si>
  <si>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</si>
  <si>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</si>
  <si>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</si>
  <si>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</si>
  <si>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</si>
  <si>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</si>
  <si>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</si>
  <si>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</si>
  <si>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</si>
  <si>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</si>
  <si>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</si>
  <si>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</si>
  <si>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</si>
  <si>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</si>
  <si>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</si>
  <si>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</si>
  <si>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</si>
  <si>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</si>
  <si>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</si>
  <si>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</si>
  <si>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</si>
  <si>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</si>
  <si>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</si>
  <si>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</si>
  <si>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</si>
  <si>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</si>
  <si>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</si>
  <si>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</si>
  <si>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</si>
  <si>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</si>
  <si>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</si>
  <si>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</si>
  <si>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</si>
  <si>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</si>
  <si>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</si>
  <si>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</si>
  <si>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</si>
  <si>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</si>
  <si>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</si>
  <si>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</si>
  <si>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</si>
  <si>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</si>
  <si>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</si>
  <si>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</si>
  <si>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</si>
  <si>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</si>
  <si>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</si>
  <si>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</si>
  <si>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</si>
  <si>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</si>
  <si>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</si>
  <si>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</si>
  <si>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</si>
  <si>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</si>
  <si>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</si>
  <si>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</si>
  <si>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</si>
  <si>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</si>
  <si>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</si>
  <si>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</si>
  <si>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</si>
  <si>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</si>
  <si>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</si>
  <si>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</si>
  <si>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</si>
  <si>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</si>
  <si>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</si>
  <si>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</si>
  <si>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</si>
  <si>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</si>
  <si>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</si>
  <si>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</si>
  <si>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</si>
  <si>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</si>
  <si>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</si>
  <si>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</si>
  <si>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</si>
  <si>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</si>
  <si>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</si>
  <si>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</si>
  <si>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</si>
  <si>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</si>
  <si>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</si>
  <si>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</si>
  <si>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</si>
  <si>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</si>
  <si>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</si>
  <si>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</si>
  <si>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</si>
  <si>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</si>
  <si>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</si>
  <si>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</si>
  <si>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</si>
  <si>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</si>
  <si>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</si>
  <si>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</si>
  <si>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</si>
  <si>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</si>
  <si>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</si>
  <si>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</si>
  <si>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</si>
  <si>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</si>
  <si>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</si>
  <si>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</si>
  <si>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</si>
  <si>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</si>
  <si>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</si>
  <si>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</si>
  <si>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</si>
  <si>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</si>
  <si>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</si>
  <si>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</si>
  <si>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</si>
  <si>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</si>
  <si>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</si>
  <si>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</si>
  <si>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</si>
  <si>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</si>
  <si>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</si>
  <si>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</si>
  <si>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</si>
  <si>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</si>
  <si>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</si>
  <si>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</si>
  <si>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</si>
  <si>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</si>
  <si>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</si>
  <si>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</si>
  <si>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</si>
  <si>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</si>
  <si>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</si>
  <si>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</si>
  <si>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</si>
  <si>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</si>
  <si>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</si>
  <si>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</si>
  <si>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</si>
  <si>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</si>
  <si>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</si>
  <si>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</si>
  <si>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</si>
  <si>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</si>
  <si>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</si>
  <si>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</si>
  <si>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</si>
  <si>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</si>
  <si>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</si>
  <si>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</si>
  <si>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</si>
  <si>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</si>
  <si>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</si>
  <si>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</si>
  <si>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</si>
  <si>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</si>
  <si>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</si>
  <si>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</si>
  <si>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</si>
  <si>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</si>
  <si>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</si>
  <si>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</si>
  <si>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</si>
  <si>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</si>
  <si>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</si>
  <si>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</si>
  <si>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</si>
  <si>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</si>
  <si>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</si>
  <si>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</si>
  <si>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</si>
  <si>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</si>
  <si>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</si>
  <si>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</si>
  <si>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</si>
  <si>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</si>
  <si>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</si>
  <si>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</si>
  <si>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</si>
  <si>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</si>
  <si>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</si>
  <si>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</si>
  <si>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</si>
  <si>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</si>
  <si>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</si>
  <si>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</si>
  <si>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</si>
  <si>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</si>
  <si>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</si>
  <si>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</si>
  <si>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</si>
  <si>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</si>
  <si>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</si>
  <si>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</si>
  <si>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</si>
  <si>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</si>
  <si>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</si>
  <si>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</si>
  <si>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</si>
  <si>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</si>
  <si>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</si>
  <si>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</si>
  <si>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</si>
  <si>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</si>
  <si>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</si>
  <si>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</si>
  <si>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</si>
  <si>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</si>
  <si>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</si>
  <si>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</si>
  <si>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</si>
  <si>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</si>
  <si>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</si>
  <si>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</si>
  <si>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</si>
  <si>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</si>
  <si>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</si>
  <si>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</si>
  <si>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</si>
  <si>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</si>
  <si>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</si>
  <si>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</si>
  <si>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</si>
  <si>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</si>
  <si>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</si>
  <si>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</si>
  <si>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</si>
  <si>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</si>
  <si>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</si>
  <si>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</si>
  <si>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</si>
  <si>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</si>
  <si>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</si>
  <si>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</si>
  <si>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</si>
  <si>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</si>
  <si>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</si>
  <si>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</si>
  <si>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</si>
  <si>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</si>
  <si>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</si>
  <si>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</si>
  <si>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</si>
  <si>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</si>
  <si>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</si>
  <si>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</si>
  <si>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</si>
  <si>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</si>
  <si>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</si>
  <si>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</si>
  <si>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</si>
  <si>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</si>
  <si>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</si>
  <si>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</si>
  <si>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</si>
  <si>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</si>
  <si>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</si>
  <si>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</si>
  <si>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</si>
  <si>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</si>
  <si>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</si>
  <si>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</si>
  <si>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</si>
  <si>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</si>
  <si>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</si>
  <si>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</si>
  <si>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</si>
  <si>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</si>
  <si>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</si>
  <si>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</si>
  <si>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</si>
  <si>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</si>
  <si>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</si>
  <si>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</si>
  <si>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</si>
  <si>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</si>
  <si>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</si>
  <si>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</si>
  <si>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</si>
  <si>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</si>
  <si>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</si>
  <si>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</si>
  <si>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</si>
  <si>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</si>
  <si>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</si>
  <si>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</si>
  <si>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</si>
  <si>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</si>
  <si>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</si>
  <si>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</si>
  <si>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</si>
  <si>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</si>
  <si>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</si>
  <si>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</si>
  <si>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</si>
  <si>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</si>
  <si>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</si>
  <si>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</si>
  <si>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</si>
  <si>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</si>
  <si>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</si>
  <si>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</si>
  <si>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</si>
  <si>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</si>
  <si>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</si>
  <si>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</si>
  <si>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</si>
  <si>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</si>
  <si>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</si>
  <si>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</si>
  <si>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</si>
  <si>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</si>
  <si>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</si>
  <si>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</si>
  <si>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</si>
  <si>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</si>
  <si>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</si>
  <si>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</si>
  <si>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</si>
  <si>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</si>
  <si>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</si>
  <si>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</si>
  <si>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</si>
  <si>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</si>
  <si>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</si>
  <si>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</si>
  <si>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</si>
  <si>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</si>
  <si>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</si>
  <si>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</si>
  <si>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</si>
  <si>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</si>
  <si>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</si>
  <si>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</si>
  <si>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</si>
  <si>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</si>
  <si>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</si>
  <si>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</si>
  <si>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</si>
  <si>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</si>
  <si>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</si>
  <si>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</si>
  <si>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</si>
  <si>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</si>
  <si>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</si>
  <si>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</si>
  <si>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</si>
  <si>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</si>
  <si>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</si>
  <si>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</si>
  <si>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</si>
  <si>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</si>
  <si>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</si>
  <si>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</si>
  <si>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</si>
  <si>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</si>
  <si>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</si>
  <si>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</si>
  <si>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</si>
  <si>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</si>
  <si>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</si>
  <si>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</si>
  <si>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</si>
  <si>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</si>
  <si>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</si>
  <si>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</si>
  <si>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</si>
  <si>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</si>
  <si>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</si>
  <si>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</si>
  <si>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</si>
  <si>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</si>
  <si>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</si>
  <si>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</si>
  <si>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</si>
  <si>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</si>
  <si>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</si>
  <si>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</si>
  <si>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</si>
  <si>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</si>
  <si>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</si>
  <si>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</si>
  <si>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</si>
  <si>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</si>
  <si>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</si>
  <si>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</si>
  <si>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</si>
  <si>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</si>
  <si>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</si>
  <si>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</si>
  <si>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</si>
  <si>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</si>
  <si>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</si>
  <si>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</si>
  <si>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</si>
  <si>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</si>
  <si>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</si>
  <si>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</si>
  <si>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</si>
  <si>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</si>
  <si>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</si>
  <si>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</si>
  <si>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</si>
  <si>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</si>
  <si>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</si>
  <si>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</si>
  <si>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</si>
  <si>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</si>
  <si>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</si>
  <si>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</si>
  <si>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</si>
  <si>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</si>
  <si>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</si>
  <si>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</si>
  <si>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</si>
  <si>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</si>
  <si>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</si>
  <si>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</si>
  <si>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</si>
  <si>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</si>
  <si>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</si>
  <si>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</si>
  <si>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</si>
  <si>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</si>
  <si>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</si>
  <si>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</si>
  <si>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</si>
  <si>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</si>
  <si>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</si>
  <si>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</si>
  <si>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</si>
  <si>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</si>
  <si>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</si>
  <si>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</si>
  <si>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</si>
  <si>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</si>
  <si>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</si>
  <si>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</si>
  <si>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</si>
  <si>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</si>
  <si>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</si>
  <si>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</si>
  <si>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</si>
  <si>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</si>
  <si>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</si>
  <si>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</si>
  <si>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</si>
  <si>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</si>
  <si>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</si>
  <si>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</si>
  <si>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</si>
  <si>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</si>
  <si>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</si>
  <si>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</si>
  <si>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</si>
  <si>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</si>
  <si>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</si>
  <si>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</si>
  <si>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</si>
  <si>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</si>
  <si>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</si>
  <si>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</si>
  <si>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</si>
  <si>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</si>
  <si>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</si>
  <si>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</si>
  <si>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</si>
  <si>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</si>
  <si>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</si>
  <si>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</si>
  <si>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</si>
  <si>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</si>
  <si>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</si>
  <si>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</si>
  <si>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</si>
  <si>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</si>
  <si>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</si>
  <si>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</si>
  <si>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</si>
  <si>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</si>
  <si>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</si>
  <si>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</si>
  <si>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</si>
  <si>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</si>
  <si>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</si>
  <si>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</si>
  <si>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</si>
  <si>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</si>
  <si>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</si>
  <si>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</si>
  <si>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</si>
  <si>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</si>
  <si>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</si>
  <si>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</si>
  <si>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</si>
  <si>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</si>
  <si>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</si>
  <si>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</si>
  <si>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</si>
  <si>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</si>
  <si>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</si>
  <si>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</si>
  <si>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</si>
  <si>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</si>
  <si>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</si>
  <si>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</si>
  <si>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</si>
  <si>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</si>
  <si>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</si>
  <si>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</si>
  <si>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</si>
  <si>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</si>
  <si>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</si>
  <si>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</si>
  <si>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</si>
  <si>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</si>
  <si>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</si>
  <si>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</si>
  <si>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</si>
  <si>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</si>
  <si>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</si>
  <si>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</si>
  <si>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</si>
  <si>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</si>
  <si>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</si>
  <si>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</si>
  <si>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</si>
  <si>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</si>
  <si>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</si>
  <si>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</si>
  <si>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</si>
  <si>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</si>
  <si>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</si>
  <si>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</si>
  <si>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</si>
  <si>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</si>
  <si>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</si>
  <si>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</si>
  <si>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</si>
  <si>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</si>
  <si>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</si>
  <si>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</si>
  <si>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</si>
  <si>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</si>
  <si>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</si>
  <si>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</si>
  <si>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</si>
  <si>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</si>
  <si>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</si>
  <si>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</si>
  <si>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</si>
  <si>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</si>
  <si>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</si>
  <si>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</si>
  <si>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</si>
  <si>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</si>
  <si>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</si>
  <si>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</si>
  <si>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</si>
  <si>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</si>
  <si>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</si>
  <si>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</si>
  <si>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</si>
  <si>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</si>
  <si>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</si>
  <si>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</si>
  <si>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</si>
  <si>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</si>
  <si>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</si>
  <si>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</si>
  <si>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</si>
  <si>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</si>
  <si>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</si>
  <si>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</si>
  <si>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</si>
  <si>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</si>
  <si>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</si>
  <si>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</si>
  <si>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</si>
  <si>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</si>
  <si>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</si>
  <si>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</si>
  <si>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</si>
  <si>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</si>
  <si>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</si>
  <si>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</si>
  <si>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</si>
  <si>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</si>
  <si>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</si>
  <si>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</si>
  <si>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</si>
  <si>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</si>
  <si>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</si>
  <si>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</si>
  <si>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</si>
  <si>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</si>
  <si>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</si>
  <si>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</si>
  <si>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</si>
  <si>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</si>
  <si>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</si>
  <si>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</si>
  <si>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</si>
  <si>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</si>
  <si>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</si>
  <si>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</si>
  <si>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</si>
  <si>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</si>
  <si>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</si>
  <si>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</si>
  <si>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</si>
  <si>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</si>
  <si>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</si>
  <si>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</si>
  <si>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</si>
  <si>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</si>
  <si>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</si>
  <si>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</si>
  <si>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</si>
  <si>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</si>
  <si>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</si>
  <si>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</si>
  <si>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</si>
  <si>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</si>
  <si>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</si>
  <si>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</si>
  <si>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</si>
  <si>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</si>
  <si>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</si>
  <si>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</si>
  <si>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</si>
  <si>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</si>
  <si>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</si>
  <si>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</si>
  <si>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</si>
  <si>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</si>
  <si>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</si>
  <si>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</si>
  <si>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</si>
  <si>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</si>
  <si>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</si>
  <si>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</si>
  <si>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</si>
  <si>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</si>
  <si>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</si>
  <si>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</si>
  <si>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</si>
  <si>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</si>
  <si>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</si>
  <si>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</si>
  <si>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</si>
  <si>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</si>
  <si>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</si>
  <si>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</si>
  <si>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</si>
  <si>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</si>
  <si>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</si>
  <si>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</si>
  <si>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</si>
  <si>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</si>
  <si>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</si>
  <si>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</si>
  <si>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</si>
  <si>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</si>
  <si>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</si>
  <si>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</si>
  <si>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</si>
  <si>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</si>
  <si>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</si>
  <si>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</si>
  <si>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</si>
  <si>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</si>
  <si>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</si>
  <si>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</si>
  <si>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</si>
  <si>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</si>
  <si>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</si>
  <si>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</si>
  <si>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</si>
  <si>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</si>
  <si>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</si>
  <si>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</si>
  <si>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</si>
  <si>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</si>
  <si>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</si>
  <si>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</si>
  <si>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</si>
  <si>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</si>
  <si>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</si>
  <si>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</si>
  <si>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</si>
  <si>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</si>
  <si>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</si>
  <si>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</si>
  <si>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</si>
  <si>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</si>
  <si>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</si>
  <si>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</si>
  <si>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</si>
  <si>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</si>
  <si>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</si>
  <si>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</si>
  <si>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</si>
  <si>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</si>
  <si>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</si>
  <si>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</si>
  <si>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</si>
  <si>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</si>
  <si>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</si>
  <si>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</si>
  <si>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</si>
  <si>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</si>
  <si>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</si>
  <si>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</si>
  <si>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</si>
  <si>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</si>
  <si>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</si>
  <si>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</si>
  <si>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</si>
  <si>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</si>
  <si>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</si>
  <si>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</si>
  <si>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</si>
  <si>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</si>
  <si>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</si>
  <si>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</si>
  <si>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</si>
  <si>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</si>
  <si>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</si>
  <si>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</si>
  <si>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</si>
  <si>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</si>
  <si>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</si>
  <si>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</si>
  <si>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</si>
  <si>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</si>
  <si>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</si>
  <si>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</si>
  <si>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</si>
  <si>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</si>
  <si>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</si>
  <si>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</si>
  <si>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</si>
  <si>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</si>
  <si>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</si>
  <si>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</si>
  <si>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</si>
  <si>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</si>
  <si>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</si>
  <si>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</si>
  <si>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</si>
  <si>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</si>
  <si>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</si>
  <si>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</si>
  <si>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</si>
  <si>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</si>
  <si>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</si>
  <si>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</si>
  <si>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</si>
  <si>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</si>
  <si>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</si>
  <si>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</si>
  <si>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</si>
  <si>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</si>
  <si>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</si>
  <si>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</si>
  <si>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</si>
  <si>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</si>
  <si>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</si>
  <si>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</si>
  <si>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</si>
  <si>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</si>
  <si>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</si>
  <si>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</si>
  <si>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</si>
  <si>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</si>
  <si>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</si>
  <si>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</si>
  <si>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</si>
  <si>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</si>
  <si>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</si>
  <si>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</si>
  <si>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</si>
  <si>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</si>
  <si>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</si>
  <si>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</si>
  <si>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</si>
  <si>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</si>
  <si>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</si>
  <si>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</si>
  <si>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</si>
  <si>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</si>
  <si>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</si>
  <si>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</si>
  <si>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</si>
  <si>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</si>
  <si>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</si>
  <si>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</si>
  <si>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</si>
  <si>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</si>
  <si>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</si>
  <si>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</si>
  <si>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</si>
  <si>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</si>
  <si>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</si>
  <si>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</si>
  <si>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</si>
  <si>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</si>
  <si>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</si>
  <si>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</si>
  <si>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</si>
  <si>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</si>
  <si>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</si>
  <si>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</si>
  <si>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</si>
  <si>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</si>
  <si>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</si>
  <si>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</si>
  <si>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</si>
  <si>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</si>
  <si>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</si>
  <si>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</si>
  <si>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</si>
  <si>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</si>
  <si>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</si>
  <si>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</si>
  <si>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</si>
  <si>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</si>
  <si>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</si>
  <si>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</si>
  <si>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</si>
  <si>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</si>
  <si>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</si>
  <si>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</si>
  <si>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</si>
  <si>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</si>
  <si>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</si>
  <si>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</si>
  <si>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</si>
  <si>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</si>
  <si>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</si>
  <si>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</si>
  <si>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</si>
  <si>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</si>
  <si>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</si>
  <si>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</si>
  <si>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</si>
  <si>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</si>
  <si>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</si>
  <si>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</si>
  <si>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</si>
  <si>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</si>
  <si>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</si>
  <si>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</si>
  <si>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</si>
  <si>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</si>
  <si>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</si>
  <si>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</si>
  <si>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</si>
  <si>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</si>
  <si>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</si>
  <si>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</si>
  <si>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</si>
  <si>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</si>
  <si>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</si>
  <si>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</si>
  <si>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</si>
  <si>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</si>
  <si>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</si>
  <si>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</si>
  <si>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</si>
  <si>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</si>
  <si>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</si>
  <si>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</si>
  <si>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</si>
  <si>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</si>
  <si>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</si>
  <si>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</si>
  <si>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</si>
  <si>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</si>
  <si>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</si>
  <si>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</si>
  <si>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</si>
  <si>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</si>
  <si>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</si>
  <si>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</si>
  <si>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</si>
  <si>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</si>
  <si>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</si>
  <si>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</si>
  <si>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</si>
  <si>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</si>
  <si>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</si>
  <si>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</si>
  <si>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</si>
  <si>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</si>
  <si>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</si>
  <si>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</si>
  <si>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</si>
  <si>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</si>
  <si>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</si>
  <si>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</si>
  <si>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</si>
  <si>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</si>
  <si>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</si>
  <si>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</si>
  <si>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</si>
  <si>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</si>
  <si>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</si>
  <si>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</si>
  <si>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</si>
  <si>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</si>
  <si>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</si>
  <si>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</si>
  <si>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</si>
  <si>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</si>
  <si>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</si>
  <si>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</si>
  <si>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</si>
  <si>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</si>
  <si>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</si>
  <si>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</si>
  <si>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</si>
  <si>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</si>
  <si>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</si>
  <si>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</si>
  <si>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</si>
  <si>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</si>
  <si>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</si>
  <si>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</si>
  <si>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</si>
  <si>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</si>
  <si>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</si>
  <si>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</si>
  <si>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</si>
  <si>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</si>
  <si>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</si>
  <si>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</si>
  <si>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</si>
  <si>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</si>
  <si>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</si>
  <si>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</si>
  <si>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</si>
  <si>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</si>
  <si>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</si>
  <si>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</si>
  <si>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</si>
  <si>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</si>
  <si>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</si>
  <si>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</si>
  <si>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</si>
  <si>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</si>
  <si>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</si>
  <si>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</si>
  <si>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</si>
  <si>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</si>
  <si>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</si>
  <si>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</si>
  <si>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</si>
  <si>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</si>
  <si>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</si>
  <si>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</si>
  <si>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</si>
  <si>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</si>
  <si>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</si>
  <si>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</si>
  <si>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</si>
  <si>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</si>
  <si>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</si>
  <si>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</si>
  <si>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</si>
  <si>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</si>
  <si>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</si>
  <si>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</si>
  <si>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</si>
  <si>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</si>
  <si>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</si>
  <si>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</si>
  <si>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</si>
  <si>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</si>
  <si>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</si>
  <si>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</si>
  <si>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</si>
  <si>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</si>
  <si>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</si>
  <si>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</si>
  <si>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</si>
  <si>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</si>
  <si>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</si>
  <si>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</si>
  <si>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</si>
  <si>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</si>
  <si>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</si>
  <si>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</si>
  <si>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</si>
  <si>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</si>
  <si>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</si>
  <si>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</si>
  <si>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</si>
  <si>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</si>
  <si>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</si>
  <si>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</si>
  <si>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</si>
  <si>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</si>
  <si>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</si>
  <si>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</si>
  <si>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</si>
  <si>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</si>
  <si>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</si>
  <si>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</si>
  <si>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</si>
  <si>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</si>
  <si>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</si>
  <si>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</si>
  <si>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</si>
  <si>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</si>
  <si>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</si>
  <si>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</si>
  <si>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</si>
  <si>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</si>
  <si>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</si>
  <si>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</si>
  <si>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</si>
  <si>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</si>
  <si>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</si>
  <si>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</si>
  <si>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</si>
  <si>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</si>
  <si>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</si>
  <si>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</si>
  <si>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</si>
  <si>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</si>
  <si>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</si>
  <si>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</si>
  <si>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</si>
  <si>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</si>
  <si>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</si>
  <si>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</si>
  <si>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</si>
  <si>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</si>
  <si>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</si>
  <si>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</si>
  <si>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</si>
  <si>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</si>
  <si>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</si>
  <si>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</si>
  <si>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</si>
  <si>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</si>
  <si>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</si>
  <si>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</si>
  <si>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</si>
  <si>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</si>
  <si>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</si>
  <si>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</si>
  <si>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</si>
  <si>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</si>
  <si>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</si>
  <si>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</si>
  <si>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</si>
  <si>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</si>
  <si>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</si>
  <si>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</si>
  <si>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</si>
  <si>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</si>
  <si>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</si>
  <si>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</si>
  <si>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</si>
  <si>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</si>
  <si>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</si>
  <si>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</si>
  <si>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</si>
  <si>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</si>
  <si>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</si>
  <si>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</si>
  <si>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</si>
  <si>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</si>
  <si>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</si>
  <si>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</si>
  <si>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</si>
  <si>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</si>
  <si>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</si>
  <si>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</si>
  <si>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</si>
  <si>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</si>
  <si>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</si>
  <si>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</si>
  <si>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</si>
  <si>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</si>
  <si>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</si>
  <si>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</si>
  <si>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</si>
  <si>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</si>
  <si>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</si>
  <si>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</si>
  <si>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</si>
  <si>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</si>
  <si>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</si>
  <si>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</si>
  <si>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</si>
  <si>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</si>
  <si>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</si>
  <si>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</si>
  <si>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</si>
  <si>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</si>
  <si>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</si>
  <si>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</si>
  <si>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</si>
  <si>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</si>
  <si>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</si>
  <si>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</si>
  <si>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</si>
  <si>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</si>
  <si>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</si>
  <si>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</si>
  <si>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</si>
  <si>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</si>
  <si>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</si>
  <si>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</si>
  <si>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</si>
  <si>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</si>
  <si>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</si>
  <si>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</si>
  <si>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</si>
  <si>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</si>
  <si>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</si>
  <si>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</si>
  <si>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</si>
  <si>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</si>
  <si>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</si>
  <si>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</si>
  <si>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</si>
  <si>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</si>
  <si>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</si>
  <si>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</si>
  <si>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</si>
  <si>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</si>
  <si>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</si>
  <si>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</si>
  <si>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</si>
  <si>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</si>
  <si>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</si>
  <si>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</si>
  <si>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</si>
  <si>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</si>
  <si>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</si>
  <si>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</si>
  <si>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</si>
  <si>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</si>
  <si>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</si>
  <si>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</si>
  <si>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</si>
  <si>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</si>
  <si>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</si>
  <si>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</si>
  <si>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</si>
  <si>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</si>
  <si>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</si>
  <si>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</si>
  <si>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</si>
  <si>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</si>
  <si>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</si>
  <si>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</si>
  <si>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</si>
  <si>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</si>
  <si>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</si>
  <si>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</si>
  <si>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</si>
  <si>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</si>
  <si>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</si>
  <si>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</si>
  <si>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</si>
  <si>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</si>
  <si>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</si>
  <si>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</si>
  <si>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</si>
  <si>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</si>
  <si>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</si>
  <si>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</si>
  <si>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</si>
  <si>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</si>
  <si>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</si>
  <si>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</si>
  <si>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</si>
  <si>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</si>
  <si>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</si>
  <si>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</si>
  <si>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</si>
  <si>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</si>
  <si>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</si>
  <si>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</si>
  <si>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</si>
  <si>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</si>
  <si>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</si>
  <si>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</si>
  <si>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</si>
  <si>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</si>
  <si>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</si>
  <si>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</si>
  <si>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</si>
  <si>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</si>
  <si>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</si>
  <si>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</si>
  <si>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</si>
  <si>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</si>
  <si>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</si>
  <si>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</si>
  <si>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</si>
  <si>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</si>
  <si>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</si>
  <si>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</si>
  <si>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</si>
  <si>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</si>
  <si>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</si>
  <si>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</si>
  <si>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</si>
  <si>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</si>
  <si>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</si>
  <si>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</si>
  <si>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</si>
  <si>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</si>
  <si>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</si>
  <si>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</si>
  <si>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</si>
  <si>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</si>
  <si>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</si>
  <si>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</si>
  <si>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</si>
  <si>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</si>
  <si>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</si>
  <si>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</si>
  <si>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</si>
  <si>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</si>
  <si>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</si>
  <si>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</si>
  <si>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</si>
  <si>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</si>
  <si>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</si>
  <si>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</si>
  <si>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</si>
  <si>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</si>
  <si>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</si>
  <si>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</si>
  <si>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</si>
  <si>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</si>
  <si>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</si>
  <si>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</si>
  <si>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</si>
  <si>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</si>
  <si>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</si>
  <si>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</si>
  <si>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</si>
  <si>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</si>
  <si>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</si>
  <si>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</si>
  <si>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</si>
  <si>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</si>
  <si>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</si>
  <si>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</si>
  <si>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</si>
  <si>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</si>
  <si>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</si>
  <si>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</si>
  <si>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</si>
  <si>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</si>
  <si>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</si>
  <si>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</si>
  <si>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</si>
  <si>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</si>
  <si>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</si>
  <si>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</si>
  <si>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</si>
  <si>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</si>
  <si>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</si>
  <si>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</si>
  <si>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</si>
  <si>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</si>
  <si>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</si>
  <si>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</si>
  <si>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</si>
  <si>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</si>
  <si>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</si>
  <si>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</si>
  <si>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</si>
  <si>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</si>
  <si>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</si>
  <si>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</si>
  <si>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</si>
  <si>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</si>
  <si>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</si>
  <si>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</si>
  <si>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</si>
  <si>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</si>
  <si>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</si>
  <si>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</si>
  <si>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</si>
  <si>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</si>
  <si>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</si>
  <si>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</si>
  <si>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</si>
  <si>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</si>
  <si>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</si>
  <si>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</si>
  <si>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</si>
  <si>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</si>
  <si>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</si>
  <si>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</si>
  <si>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</si>
  <si>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</si>
  <si>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</si>
  <si>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</si>
  <si>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</si>
  <si>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</si>
  <si>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</si>
  <si>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</si>
  <si>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</si>
  <si>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</si>
  <si>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</si>
  <si>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</si>
  <si>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</si>
  <si>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</si>
  <si>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</si>
  <si>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</si>
  <si>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</si>
  <si>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</si>
  <si>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</si>
  <si>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</si>
  <si>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</si>
  <si>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</si>
  <si>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</si>
  <si>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</si>
  <si>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</si>
  <si>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</si>
  <si>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</si>
  <si>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</si>
  <si>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</si>
  <si>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</si>
  <si>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</si>
  <si>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</si>
  <si>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</si>
  <si>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</si>
  <si>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</si>
  <si>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</si>
  <si>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</si>
  <si>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</si>
  <si>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</si>
  <si>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</si>
  <si>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</si>
  <si>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</si>
  <si>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</si>
  <si>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</si>
  <si>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</si>
  <si>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</si>
  <si>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</si>
  <si>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</si>
  <si>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</si>
  <si>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</si>
  <si>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</si>
  <si>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</si>
  <si>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</si>
  <si>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</si>
  <si>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</si>
  <si>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</si>
  <si>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</si>
  <si>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</si>
  <si>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</si>
  <si>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</si>
  <si>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</si>
  <si>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</si>
  <si>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</si>
  <si>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</si>
  <si>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</si>
  <si>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</si>
  <si>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</si>
  <si>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</si>
  <si>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</si>
  <si>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</si>
  <si>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</si>
  <si>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</si>
  <si>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</si>
  <si>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</si>
  <si>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</si>
  <si>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</si>
  <si>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</si>
  <si>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</si>
  <si>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</si>
  <si>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</si>
  <si>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</si>
  <si>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</si>
  <si>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</si>
  <si>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</si>
  <si>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</si>
  <si>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</si>
  <si>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</si>
  <si>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</si>
  <si>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</si>
  <si>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</si>
  <si>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</si>
  <si>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</si>
  <si>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</si>
  <si>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</si>
  <si>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</si>
  <si>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</si>
  <si>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</si>
  <si>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</si>
  <si>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</si>
  <si>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</si>
  <si>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</si>
  <si>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</si>
  <si>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</si>
  <si>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</si>
  <si>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</si>
  <si>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</si>
  <si>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</si>
  <si>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</si>
  <si>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</si>
  <si>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</si>
  <si>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</si>
  <si>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</si>
  <si>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</si>
  <si>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</si>
  <si>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</si>
  <si>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</si>
  <si>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</si>
  <si>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</si>
  <si>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</si>
  <si>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</si>
  <si>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</si>
  <si>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</si>
  <si>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</si>
  <si>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</si>
  <si>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</si>
  <si>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</si>
  <si>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</si>
  <si>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</si>
  <si>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</si>
  <si>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</si>
  <si>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</si>
  <si>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</si>
  <si>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</si>
  <si>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</si>
  <si>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</si>
  <si>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</si>
  <si>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</si>
  <si>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</si>
  <si>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</si>
  <si>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</si>
  <si>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</si>
  <si>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</si>
  <si>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</si>
  <si>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</si>
  <si>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</si>
  <si>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</si>
  <si>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</si>
  <si>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</si>
  <si>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</si>
  <si>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</si>
  <si>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</si>
  <si>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</si>
  <si>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</si>
  <si>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</si>
  <si>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</si>
  <si>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</si>
  <si>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</si>
  <si>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</si>
  <si>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</si>
  <si>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</si>
  <si>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</si>
  <si>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</si>
  <si>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</si>
  <si>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</si>
  <si>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</si>
  <si>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</si>
  <si>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</si>
  <si>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</si>
  <si>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</si>
  <si>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</si>
  <si>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</si>
  <si>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</si>
  <si>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</si>
  <si>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</si>
  <si>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</si>
  <si>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</si>
  <si>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</si>
  <si>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</si>
  <si>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</si>
  <si>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</si>
  <si>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</si>
  <si>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</si>
  <si>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</si>
  <si>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</si>
  <si>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</si>
  <si>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</si>
  <si>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</si>
  <si>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</si>
  <si>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</si>
  <si>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</si>
  <si>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</si>
  <si>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</si>
  <si>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</si>
  <si>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</si>
  <si>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</si>
  <si>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</si>
  <si>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</si>
  <si>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</si>
  <si>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</si>
  <si>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</si>
  <si>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</si>
  <si>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</si>
  <si>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</si>
  <si>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</si>
  <si>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</si>
  <si>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</si>
  <si>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</si>
  <si>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</si>
  <si>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</si>
  <si>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</si>
  <si>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</si>
  <si>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</si>
  <si>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</si>
  <si>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</si>
  <si>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</si>
  <si>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</si>
  <si>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</si>
  <si>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</si>
  <si>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</si>
  <si>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</si>
  <si>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</si>
  <si>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</si>
  <si>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</si>
  <si>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</si>
  <si>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</si>
  <si>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</si>
  <si>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</si>
  <si>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</si>
  <si>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</si>
  <si>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</si>
  <si>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</si>
  <si>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</si>
  <si>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</si>
  <si>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</si>
  <si>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</si>
  <si>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</si>
  <si>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</si>
  <si>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</si>
  <si>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</si>
  <si>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</si>
  <si>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</si>
  <si>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</si>
  <si>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</si>
  <si>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</si>
  <si>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</si>
  <si>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</si>
  <si>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</si>
  <si>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</si>
  <si>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</si>
  <si>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</si>
  <si>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</si>
  <si>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</si>
  <si>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</si>
  <si>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</si>
  <si>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</si>
  <si>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</si>
  <si>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</si>
  <si>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</si>
  <si>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</si>
  <si>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</si>
  <si>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</si>
  <si>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</si>
  <si>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</si>
  <si>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</si>
  <si>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</si>
  <si>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</si>
  <si>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</si>
  <si>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</si>
  <si>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</si>
  <si>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</si>
  <si>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</si>
  <si>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</si>
  <si>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</si>
  <si>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</si>
  <si>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</si>
  <si>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</si>
  <si>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</si>
  <si>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</si>
  <si>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</si>
  <si>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</si>
  <si>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</si>
  <si>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</si>
  <si>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</si>
  <si>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</si>
  <si>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</si>
  <si>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</si>
  <si>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</si>
  <si>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</si>
  <si>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</si>
  <si>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</si>
  <si>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</si>
  <si>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</si>
  <si>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</si>
  <si>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</si>
  <si>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</si>
  <si>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</si>
  <si>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</si>
  <si>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</si>
  <si>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</si>
  <si>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</si>
  <si>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</si>
  <si>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</si>
  <si>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</si>
  <si>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</si>
  <si>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</si>
  <si>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</si>
  <si>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</si>
  <si>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</si>
  <si>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</si>
  <si>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</si>
  <si>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</si>
  <si>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</si>
  <si>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</si>
  <si>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</si>
  <si>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</si>
  <si>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</si>
  <si>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</si>
  <si>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</si>
  <si>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</si>
  <si>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</si>
  <si>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</si>
  <si>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</si>
  <si>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</si>
  <si>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</si>
  <si>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</si>
  <si>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</si>
  <si>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</si>
  <si>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</si>
  <si>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</si>
  <si>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</si>
  <si>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</si>
  <si>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</si>
  <si>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</si>
  <si>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</si>
  <si>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</si>
  <si>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</si>
  <si>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</si>
  <si>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</si>
  <si>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</si>
  <si>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</si>
  <si>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</si>
  <si>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</si>
  <si>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</si>
  <si>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</si>
  <si>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</si>
  <si>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</si>
  <si>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</si>
  <si>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</si>
  <si>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</si>
  <si>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</si>
  <si>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</si>
  <si>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</si>
  <si>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</si>
  <si>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</si>
  <si>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</si>
  <si>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</si>
  <si>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</si>
  <si>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</si>
  <si>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</si>
  <si>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</si>
  <si>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</si>
  <si>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</si>
  <si>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</si>
  <si>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</si>
  <si>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</si>
  <si>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</si>
  <si>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</si>
  <si>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</si>
  <si>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</si>
  <si>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</si>
  <si>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</si>
  <si>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</si>
  <si>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</si>
  <si>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</si>
  <si>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</si>
  <si>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</si>
  <si>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</si>
  <si>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</si>
  <si>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</si>
  <si>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</si>
  <si>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</si>
  <si>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</si>
  <si>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</si>
  <si>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</si>
  <si>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</si>
  <si>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</si>
  <si>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</si>
  <si>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</si>
  <si>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</si>
  <si>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</si>
  <si>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</si>
  <si>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</si>
  <si>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</si>
  <si>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</si>
  <si>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</si>
  <si>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</si>
  <si>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</si>
  <si>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</si>
  <si>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</si>
  <si>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</si>
  <si>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</si>
  <si>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</si>
  <si>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</si>
  <si>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</si>
  <si>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</si>
  <si>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</si>
  <si>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</si>
  <si>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</si>
  <si>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</si>
  <si>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</si>
  <si>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</si>
  <si>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</si>
  <si>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</si>
  <si>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</si>
  <si>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</si>
  <si>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</si>
  <si>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</si>
  <si>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</si>
  <si>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</si>
  <si>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</si>
  <si>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</si>
  <si>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</si>
  <si>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</si>
  <si>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</si>
  <si>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</si>
  <si>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</si>
  <si>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</si>
  <si>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</si>
  <si>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</si>
  <si>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</si>
  <si>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</si>
  <si>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</si>
  <si>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</si>
  <si>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</si>
  <si>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</si>
  <si>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</si>
  <si>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</si>
  <si>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</si>
  <si>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</si>
  <si>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</si>
  <si>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</si>
  <si>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</si>
  <si>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</si>
  <si>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</si>
  <si>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</si>
  <si>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</si>
  <si>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</si>
  <si>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</si>
  <si>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</si>
  <si>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</si>
  <si>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</si>
  <si>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</si>
  <si>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</si>
  <si>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</si>
  <si>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</si>
  <si>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</si>
  <si>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</si>
  <si>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</si>
  <si>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</si>
  <si>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</si>
  <si>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</si>
  <si>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</si>
  <si>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</si>
  <si>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</si>
  <si>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</si>
  <si>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</si>
  <si>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</si>
  <si>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</si>
  <si>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</si>
  <si>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</si>
  <si>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</si>
  <si>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</si>
  <si>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</si>
  <si>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</si>
  <si>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</si>
  <si>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</si>
  <si>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</si>
  <si>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</si>
  <si>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</si>
  <si>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</si>
  <si>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</si>
  <si>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</si>
  <si>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</si>
  <si>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</si>
  <si>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</si>
  <si>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</si>
  <si>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</si>
  <si>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</si>
  <si>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</si>
  <si>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</si>
  <si>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</si>
  <si>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</si>
  <si>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</si>
  <si>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</si>
  <si>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</si>
  <si>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</si>
  <si>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</si>
  <si>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</si>
  <si>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</si>
  <si>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</si>
  <si>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</si>
  <si>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</si>
  <si>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</si>
  <si>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</si>
  <si>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</si>
  <si>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</si>
  <si>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</si>
  <si>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</si>
  <si>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</si>
  <si>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</si>
  <si>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</si>
  <si>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</si>
  <si>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</si>
  <si>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</si>
  <si>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</si>
  <si>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</si>
  <si>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</si>
  <si>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</si>
  <si>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</si>
  <si>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</si>
  <si>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</si>
  <si>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</si>
  <si>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</si>
  <si>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</si>
  <si>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</si>
  <si>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</si>
  <si>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</si>
  <si>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</si>
  <si>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</si>
  <si>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</si>
  <si>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</si>
  <si>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</si>
  <si>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</si>
  <si>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</si>
  <si>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</si>
  <si>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</si>
  <si>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</si>
  <si>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</si>
  <si>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</si>
  <si>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</si>
  <si>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</si>
  <si>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</si>
  <si>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</si>
  <si>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</si>
  <si>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</si>
  <si>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</si>
  <si>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</si>
  <si>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</si>
  <si>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</si>
  <si>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</si>
  <si>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</si>
  <si>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</si>
  <si>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</si>
  <si>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</si>
  <si>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</si>
  <si>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</si>
  <si>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</si>
  <si>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</si>
  <si>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</si>
  <si>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</si>
  <si>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</si>
  <si>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</si>
  <si>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</si>
  <si>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</si>
  <si>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</si>
  <si>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</si>
  <si>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</si>
  <si>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</si>
  <si>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</si>
  <si>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</si>
  <si>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</si>
  <si>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</si>
  <si>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</si>
  <si>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</si>
  <si>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</si>
  <si>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</si>
  <si>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</si>
  <si>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</si>
  <si>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</si>
  <si>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</si>
  <si>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</si>
  <si>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</si>
  <si>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</si>
  <si>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</si>
  <si>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</si>
  <si>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</si>
  <si>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</si>
  <si>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</si>
  <si>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</si>
  <si>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</si>
  <si>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</si>
  <si>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</si>
  <si>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</si>
  <si>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</si>
  <si>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</si>
  <si>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</si>
  <si>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</si>
  <si>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</si>
  <si>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</si>
  <si>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</si>
  <si>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</si>
  <si>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</si>
  <si>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</si>
  <si>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</si>
  <si>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</si>
  <si>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</si>
  <si>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</si>
  <si>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</si>
  <si>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</si>
  <si>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</si>
  <si>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</si>
  <si>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</si>
  <si>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</si>
  <si>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</si>
  <si>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</si>
  <si>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</si>
  <si>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</si>
  <si>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</si>
  <si>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</si>
  <si>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</si>
  <si>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</si>
  <si>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</si>
  <si>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</si>
  <si>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</si>
  <si>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</si>
  <si>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</si>
  <si>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</si>
  <si>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</si>
  <si>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</si>
  <si>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</si>
  <si>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</si>
  <si>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</si>
  <si>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</si>
  <si>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</si>
  <si>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</si>
  <si>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</si>
  <si>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</si>
  <si>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</si>
  <si>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</si>
  <si>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</si>
  <si>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</si>
  <si>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</si>
  <si>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</si>
  <si>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</si>
  <si>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</si>
  <si>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</si>
  <si>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</si>
  <si>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</si>
  <si>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</si>
  <si>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</si>
  <si>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</si>
  <si>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</si>
  <si>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</si>
  <si>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</si>
  <si>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</si>
  <si>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</si>
  <si>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</si>
  <si>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</si>
  <si>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</si>
  <si>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</si>
  <si>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</si>
  <si>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</si>
  <si>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</si>
  <si>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</si>
  <si>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</si>
  <si>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</si>
  <si>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</si>
  <si>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</si>
  <si>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</si>
  <si>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</si>
  <si>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</si>
  <si>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</si>
  <si>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</si>
  <si>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</si>
  <si>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</si>
  <si>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</si>
  <si>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</si>
  <si>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</si>
  <si>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</si>
  <si>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</si>
  <si>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</si>
  <si>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</si>
  <si>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</si>
  <si>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</si>
  <si>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</si>
  <si>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</si>
  <si>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</si>
  <si>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</si>
  <si>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</si>
  <si>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</si>
  <si>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</si>
  <si>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</si>
  <si>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</si>
  <si>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</si>
  <si>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</si>
  <si>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</si>
  <si>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</si>
  <si>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</si>
  <si>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</si>
  <si>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</si>
  <si>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</si>
  <si>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</si>
  <si>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</si>
  <si>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</si>
  <si>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</si>
  <si>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</si>
  <si>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</si>
  <si>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</si>
  <si>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</si>
  <si>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</si>
  <si>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</si>
  <si>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</si>
  <si>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</si>
  <si>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</si>
  <si>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</si>
  <si>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</si>
  <si>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</si>
  <si>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</si>
  <si>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</si>
  <si>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</si>
  <si>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</si>
  <si>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</si>
  <si>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</si>
  <si>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</si>
  <si>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</si>
  <si>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</si>
  <si>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</si>
  <si>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</si>
  <si>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</si>
  <si>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</si>
  <si>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</si>
  <si>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</si>
  <si>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</si>
  <si>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</si>
  <si>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</si>
  <si>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</si>
  <si>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</si>
  <si>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</si>
  <si>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</si>
  <si>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</si>
  <si>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</si>
  <si>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</si>
  <si>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</si>
  <si>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</si>
  <si>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</si>
  <si>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</si>
  <si>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</si>
  <si>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</si>
  <si>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</si>
  <si>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</si>
  <si>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</si>
  <si>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</si>
  <si>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</si>
  <si>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</si>
  <si>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</si>
  <si>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</si>
  <si>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</si>
  <si>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</si>
  <si>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</si>
  <si>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</si>
  <si>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</si>
  <si>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</si>
  <si>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</si>
  <si>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</si>
  <si>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</si>
  <si>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</si>
  <si>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</si>
  <si>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</si>
  <si>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</si>
  <si>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</si>
  <si>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</si>
  <si>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</si>
  <si>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</si>
  <si>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</si>
  <si>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</si>
  <si>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</si>
  <si>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</si>
  <si>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</si>
  <si>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</si>
  <si>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</si>
  <si>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</si>
  <si>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</si>
  <si>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</si>
  <si>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</si>
  <si>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</si>
  <si>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</si>
  <si>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</si>
  <si>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</si>
  <si>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</si>
  <si>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</si>
  <si>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</si>
  <si>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</si>
  <si>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</si>
  <si>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</si>
  <si>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</si>
  <si>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</si>
  <si>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</si>
  <si>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</si>
  <si>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</si>
  <si>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</si>
  <si>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</si>
  <si>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</si>
  <si>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</si>
  <si>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</si>
  <si>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</si>
  <si>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</si>
  <si>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</si>
  <si>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</si>
  <si>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</si>
  <si>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</si>
  <si>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</si>
  <si>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</si>
  <si>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</si>
  <si>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</si>
  <si>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</si>
  <si>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</si>
  <si>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</si>
  <si>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</si>
  <si>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</si>
  <si>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</si>
  <si>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</si>
  <si>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</si>
  <si>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</si>
  <si>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</si>
  <si>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</si>
  <si>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</si>
  <si>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</si>
  <si>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</si>
  <si>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</si>
  <si>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</si>
  <si>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</si>
  <si>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</si>
  <si>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</si>
  <si>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</si>
  <si>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</si>
  <si>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</si>
  <si>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</si>
  <si>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</si>
  <si>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</si>
  <si>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</si>
  <si>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</si>
  <si>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</si>
  <si>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</si>
  <si>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</si>
  <si>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</si>
  <si>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</si>
  <si>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</si>
  <si>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</si>
  <si>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</si>
  <si>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</si>
  <si>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</si>
  <si>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</si>
  <si>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</si>
  <si>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</si>
  <si>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</si>
  <si>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</si>
  <si>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</si>
  <si>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</si>
  <si>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</si>
  <si>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</si>
  <si>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</si>
  <si>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</si>
  <si>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</si>
  <si>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</si>
  <si>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</si>
  <si>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</si>
  <si>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</si>
  <si>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</si>
  <si>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</si>
  <si>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</si>
  <si>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</si>
  <si>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</si>
  <si>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</si>
  <si>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</si>
  <si>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</si>
  <si>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</si>
  <si>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</si>
  <si>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</si>
  <si>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</si>
  <si>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</si>
  <si>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</si>
  <si>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</si>
  <si>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</si>
  <si>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</si>
  <si>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</si>
  <si>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</si>
  <si>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</si>
  <si>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</si>
  <si>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</si>
  <si>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</si>
  <si>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</si>
  <si>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</si>
  <si>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</si>
  <si>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</si>
  <si>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</si>
  <si>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</si>
  <si>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</si>
  <si>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</si>
  <si>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</si>
  <si>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</si>
  <si>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</si>
  <si>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</si>
  <si>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</si>
  <si>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</si>
  <si>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</si>
  <si>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</si>
  <si>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</si>
  <si>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</si>
  <si>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</si>
  <si>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</si>
  <si>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</si>
  <si>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</si>
  <si>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</si>
  <si>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</si>
  <si>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</si>
  <si>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</si>
  <si>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</si>
  <si>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</si>
  <si>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</si>
  <si>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</si>
  <si>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</si>
  <si>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</si>
  <si>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</si>
  <si>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</si>
  <si>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</si>
  <si>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</si>
  <si>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</si>
  <si>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</si>
  <si>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</si>
  <si>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</si>
  <si>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</si>
  <si>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</si>
  <si>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</si>
  <si>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</si>
  <si>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</si>
  <si>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</si>
  <si>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</si>
  <si>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</si>
  <si>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</si>
  <si>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</si>
  <si>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</si>
  <si>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</si>
  <si>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</si>
  <si>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</si>
  <si>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</si>
  <si>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</si>
  <si>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</si>
  <si>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</si>
  <si>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</si>
  <si>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</si>
  <si>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</si>
  <si>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</si>
  <si>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</si>
  <si>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</si>
  <si>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</si>
  <si>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</si>
  <si>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</si>
  <si>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</si>
  <si>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</si>
  <si>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</si>
  <si>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</si>
  <si>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</si>
  <si>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</si>
  <si>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</si>
  <si>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</si>
  <si>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</si>
  <si>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</si>
  <si>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</si>
  <si>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</si>
  <si>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</si>
  <si>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</si>
  <si>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</si>
  <si>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</si>
  <si>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</si>
  <si>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</si>
  <si>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</si>
  <si>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</si>
  <si>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</si>
  <si>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</si>
  <si>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</si>
  <si>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</si>
  <si>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</si>
  <si>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</si>
  <si>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</si>
  <si>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</si>
  <si>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</si>
  <si>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</si>
  <si>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</si>
  <si>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</si>
  <si>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</si>
  <si>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</si>
  <si>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</si>
  <si>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</si>
  <si>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</si>
  <si>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</si>
  <si>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</si>
  <si>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</si>
  <si>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</si>
  <si>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</si>
  <si>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</si>
  <si>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</si>
  <si>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</si>
  <si>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</si>
  <si>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</si>
  <si>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</si>
  <si>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</si>
  <si>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</si>
  <si>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</si>
  <si>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</si>
  <si>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</si>
  <si>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</si>
  <si>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</si>
  <si>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</si>
  <si>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</si>
  <si>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</si>
  <si>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</si>
  <si>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</si>
  <si>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</si>
  <si>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</si>
  <si>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</si>
  <si>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</si>
  <si>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</si>
  <si>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</si>
  <si>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</si>
  <si>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</si>
  <si>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</si>
  <si>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</si>
  <si>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</si>
  <si>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</si>
  <si>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</si>
  <si>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</si>
  <si>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</si>
  <si>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</si>
  <si>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</si>
  <si>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</si>
  <si>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</si>
  <si>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</si>
  <si>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</si>
  <si>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</si>
  <si>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</si>
  <si>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</si>
  <si>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</si>
  <si>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</si>
  <si>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</si>
  <si>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</si>
  <si>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</si>
  <si>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</si>
  <si>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</si>
  <si>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</si>
  <si>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</si>
  <si>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</si>
  <si>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</si>
  <si>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</si>
  <si>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</si>
  <si>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</si>
  <si>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</si>
  <si>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</si>
  <si>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</si>
  <si>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</si>
  <si>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</si>
  <si>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</si>
  <si>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</si>
  <si>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</si>
  <si>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</si>
  <si>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</si>
  <si>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</si>
  <si>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</si>
  <si>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</si>
  <si>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</si>
  <si>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</si>
  <si>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</si>
  <si>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</si>
  <si>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</si>
  <si>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</si>
  <si>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</si>
  <si>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</si>
  <si>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</si>
  <si>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</si>
  <si>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</si>
  <si>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</si>
  <si>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</si>
  <si>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</si>
  <si>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</si>
  <si>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</si>
  <si>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</si>
  <si>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</si>
  <si>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</si>
  <si>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</si>
  <si>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</si>
  <si>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</si>
  <si>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</si>
  <si>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</si>
  <si>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</si>
  <si>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</si>
  <si>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</si>
  <si>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</si>
  <si>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</si>
  <si>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</si>
  <si>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</si>
  <si>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</si>
  <si>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</si>
  <si>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</si>
  <si>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</si>
  <si>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</si>
  <si>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</si>
  <si>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</si>
  <si>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</si>
  <si>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</si>
  <si>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</si>
  <si>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</si>
  <si>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</si>
  <si>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</si>
  <si>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</si>
  <si>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</si>
  <si>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</si>
  <si>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</si>
  <si>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</si>
  <si>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</si>
  <si>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</si>
  <si>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</si>
  <si>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</si>
  <si>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</si>
  <si>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</si>
  <si>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</si>
  <si>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</si>
  <si>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</si>
  <si>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</si>
  <si>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</si>
  <si>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</si>
  <si>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</si>
  <si>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</si>
  <si>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</si>
  <si>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</si>
  <si>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</si>
  <si>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</si>
  <si>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</si>
  <si>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</si>
  <si>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</si>
  <si>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</si>
  <si>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</si>
  <si>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</si>
  <si>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</si>
  <si>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</si>
  <si>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</si>
  <si>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</si>
  <si>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</si>
  <si>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</si>
  <si>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</si>
  <si>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</si>
  <si>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</si>
  <si>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</si>
  <si>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</si>
  <si>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</si>
  <si>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</si>
  <si>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</si>
  <si>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</si>
  <si>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</si>
  <si>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</si>
  <si>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</si>
  <si>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</si>
  <si>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</si>
  <si>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</si>
  <si>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</si>
  <si>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</si>
  <si>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</si>
  <si>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</si>
  <si>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</si>
  <si>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</si>
  <si>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</si>
  <si>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</si>
  <si>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</si>
  <si>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</si>
  <si>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</si>
  <si>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</si>
  <si>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</si>
  <si>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</si>
  <si>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</si>
  <si>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</si>
  <si>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</si>
  <si>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</si>
  <si>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</si>
  <si>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</si>
  <si>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</si>
  <si>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</si>
  <si>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</si>
  <si>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</si>
  <si>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</si>
  <si>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</si>
  <si>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</si>
  <si>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</si>
  <si>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</si>
  <si>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</si>
  <si>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</si>
  <si>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</si>
  <si>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</si>
  <si>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</si>
  <si>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</si>
  <si>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</si>
  <si>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</si>
  <si>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</si>
  <si>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</si>
  <si>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</si>
  <si>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</si>
  <si>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</si>
  <si>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</si>
  <si>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</si>
  <si>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</si>
  <si>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</si>
  <si>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</si>
  <si>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</si>
  <si>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</si>
  <si>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</si>
  <si>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</si>
  <si>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</si>
  <si>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</si>
  <si>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</si>
  <si>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</si>
  <si>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</si>
  <si>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</si>
  <si>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</si>
  <si>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</si>
  <si>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</si>
  <si>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</si>
  <si>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</si>
  <si>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</si>
  <si>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</si>
  <si>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</si>
  <si>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</si>
  <si>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</si>
  <si>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</si>
  <si>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</si>
  <si>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</si>
  <si>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</si>
  <si>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</si>
  <si>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</si>
  <si>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</si>
  <si>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</si>
  <si>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</si>
  <si>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</si>
  <si>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</si>
  <si>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</si>
  <si>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</si>
  <si>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</si>
  <si>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</si>
  <si>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</si>
  <si>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</si>
  <si>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</si>
  <si>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</si>
  <si>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</si>
  <si>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</si>
  <si>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</si>
  <si>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</si>
  <si>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</si>
  <si>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</si>
  <si>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</si>
  <si>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</si>
  <si>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</si>
  <si>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</si>
  <si>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</si>
  <si>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</si>
  <si>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</si>
  <si>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</si>
  <si>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</si>
  <si>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</si>
  <si>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</si>
  <si>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</si>
  <si>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</si>
  <si>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</si>
  <si>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</si>
  <si>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</si>
  <si>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</si>
  <si>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</si>
  <si>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</si>
  <si>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</si>
  <si>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</si>
  <si>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</si>
  <si>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</si>
  <si>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</si>
  <si>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</si>
  <si>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</si>
  <si>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</si>
  <si>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</si>
  <si>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</si>
  <si>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</si>
  <si>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</si>
  <si>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</si>
  <si>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</si>
  <si>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</si>
  <si>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</si>
  <si>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</si>
  <si>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</si>
  <si>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</si>
  <si>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</si>
  <si>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</si>
  <si>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</si>
  <si>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</si>
  <si>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</si>
  <si>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</si>
  <si>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</si>
  <si>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</si>
  <si>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</si>
  <si>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</si>
  <si>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</si>
  <si>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</si>
  <si>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</si>
  <si>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</si>
  <si>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</si>
  <si>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</si>
  <si>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</si>
  <si>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</si>
  <si>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</si>
  <si>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</si>
  <si>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</si>
  <si>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</si>
  <si>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</si>
  <si>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</si>
  <si>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</si>
  <si>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</si>
  <si>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</si>
  <si>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</si>
  <si>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</si>
  <si>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</si>
  <si>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</si>
  <si>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</si>
  <si>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</si>
  <si>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</si>
  <si>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</si>
  <si>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</si>
  <si>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</si>
  <si>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</si>
  <si>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</si>
  <si>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</si>
  <si>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</si>
  <si>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</si>
  <si>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</si>
  <si>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</si>
  <si>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</si>
  <si>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</si>
  <si>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</si>
  <si>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</si>
  <si>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</si>
  <si>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</si>
  <si>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</si>
  <si>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</si>
  <si>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</si>
  <si>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</si>
  <si>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</si>
  <si>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</si>
  <si>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</si>
  <si>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</si>
  <si>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</si>
  <si>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</si>
  <si>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</si>
  <si>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</si>
  <si>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</si>
  <si>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</si>
  <si>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</si>
  <si>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</si>
  <si>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</si>
  <si>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</si>
  <si>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</si>
  <si>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</si>
  <si>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</si>
  <si>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</si>
  <si>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</si>
  <si>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</si>
  <si>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</si>
  <si>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</si>
  <si>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</si>
  <si>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</si>
  <si>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</si>
  <si>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</si>
  <si>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</si>
  <si>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</si>
  <si>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</si>
  <si>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</si>
  <si>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</si>
  <si>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</si>
  <si>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</si>
  <si>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</si>
  <si>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</si>
  <si>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</si>
  <si>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</si>
  <si>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</si>
  <si>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</si>
  <si>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</si>
  <si>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</si>
  <si>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</si>
  <si>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</si>
  <si>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</si>
  <si>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</si>
  <si>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</si>
  <si>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</si>
  <si>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</si>
  <si>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</si>
  <si>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</si>
  <si>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</si>
  <si>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</si>
  <si>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</si>
  <si>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</si>
  <si>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</si>
  <si>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</si>
  <si>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</si>
  <si>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</si>
  <si>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</si>
  <si>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</si>
  <si>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</si>
  <si>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</si>
  <si>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</si>
  <si>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</si>
  <si>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</si>
  <si>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</si>
  <si>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</si>
  <si>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</si>
  <si>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</si>
  <si>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</si>
  <si>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</si>
  <si>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</si>
  <si>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</si>
  <si>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</si>
  <si>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</si>
  <si>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</si>
  <si>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</si>
  <si>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</si>
  <si>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</si>
  <si>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</si>
  <si>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</si>
  <si>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</si>
  <si>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</si>
  <si>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</si>
  <si>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</si>
  <si>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</si>
  <si>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</si>
  <si>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</si>
  <si>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</si>
  <si>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</si>
  <si>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</si>
  <si>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</si>
  <si>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</si>
  <si>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</si>
  <si>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</si>
  <si>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</si>
  <si>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</si>
  <si>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</si>
  <si>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</si>
  <si>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</si>
  <si>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</si>
  <si>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</si>
  <si>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</si>
  <si>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</si>
  <si>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</si>
  <si>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</si>
  <si>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</si>
  <si>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</si>
  <si>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</si>
  <si>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</si>
  <si>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</si>
  <si>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</si>
  <si>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</si>
  <si>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</si>
  <si>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</si>
  <si>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</si>
  <si>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</si>
  <si>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</si>
  <si>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</si>
  <si>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</si>
  <si>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</si>
  <si>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</si>
  <si>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</si>
  <si>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</si>
  <si>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</si>
  <si>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</si>
  <si>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</si>
  <si>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</si>
  <si>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</si>
  <si>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</si>
  <si>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</si>
  <si>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</si>
  <si>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</si>
  <si>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</si>
  <si>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</si>
  <si>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</si>
  <si>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</si>
  <si>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</si>
  <si>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</si>
  <si>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</si>
  <si>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</si>
  <si>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</si>
  <si>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</si>
  <si>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</si>
  <si>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</si>
  <si>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</si>
  <si>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</si>
  <si>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</si>
  <si>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</si>
  <si>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</si>
  <si>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</si>
  <si>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</si>
  <si>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</si>
  <si>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</si>
  <si>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</si>
  <si>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</si>
  <si>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</si>
  <si>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</si>
  <si>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</si>
  <si>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</si>
  <si>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</si>
  <si>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</si>
  <si>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</si>
  <si>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</si>
  <si>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</si>
  <si>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</si>
  <si>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</si>
  <si>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</si>
  <si>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</si>
  <si>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</si>
  <si>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</si>
  <si>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</si>
  <si>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</si>
  <si>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</si>
  <si>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</si>
  <si>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</si>
  <si>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</si>
  <si>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</si>
  <si>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</si>
  <si>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</si>
  <si>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</si>
  <si>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</si>
  <si>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</si>
  <si>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</si>
  <si>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</si>
  <si>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</si>
  <si>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</si>
  <si>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</si>
  <si>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</si>
  <si>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</si>
  <si>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</si>
  <si>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</si>
  <si>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</si>
  <si>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</si>
  <si>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</si>
  <si>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</si>
  <si>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</si>
  <si>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</si>
  <si>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</si>
  <si>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</si>
  <si>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</si>
  <si>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</si>
  <si>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</si>
  <si>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</si>
  <si>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</si>
  <si>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</si>
  <si>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</si>
  <si>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</si>
  <si>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</si>
  <si>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</si>
  <si>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</si>
  <si>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</si>
  <si>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</si>
  <si>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</si>
  <si>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</si>
  <si>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</si>
  <si>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</si>
  <si>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</si>
  <si>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</si>
  <si>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</si>
  <si>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</si>
  <si>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</si>
  <si>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</si>
  <si>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</si>
  <si>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</si>
  <si>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</si>
  <si>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</si>
  <si>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</si>
  <si>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</si>
  <si>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</si>
  <si>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</si>
  <si>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</si>
  <si>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</si>
  <si>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</si>
  <si>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</si>
  <si>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</si>
  <si>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</si>
  <si>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</si>
  <si>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</si>
  <si>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</si>
  <si>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</si>
  <si>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</si>
  <si>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</si>
  <si>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</si>
  <si>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</si>
  <si>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</si>
  <si>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</si>
  <si>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</si>
  <si>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</si>
  <si>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</si>
  <si>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</si>
  <si>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</si>
  <si>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</si>
  <si>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</si>
  <si>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</si>
  <si>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</si>
  <si>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</si>
  <si>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</si>
  <si>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</si>
  <si>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</si>
  <si>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</si>
  <si>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</si>
  <si>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</si>
  <si>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</si>
  <si>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</si>
  <si>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</si>
  <si>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</si>
  <si>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</si>
  <si>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</si>
  <si>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</si>
  <si>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</si>
  <si>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</si>
  <si>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</si>
  <si>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</si>
  <si>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</si>
  <si>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</si>
  <si>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</si>
  <si>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</si>
  <si>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</si>
  <si>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</si>
  <si>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</si>
  <si>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</si>
  <si>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</si>
  <si>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</si>
  <si>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</si>
  <si>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</si>
  <si>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</si>
  <si>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</si>
  <si>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</si>
  <si>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</si>
  <si>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</si>
  <si>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</si>
  <si>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</si>
  <si>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</si>
  <si>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</si>
  <si>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</si>
  <si>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</si>
  <si>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</si>
  <si>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</si>
  <si>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</si>
  <si>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</si>
  <si>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</si>
  <si>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</si>
  <si>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</si>
  <si>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</si>
  <si>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</si>
  <si>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</si>
  <si>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</si>
  <si>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</si>
  <si>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</si>
  <si>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</si>
  <si>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</si>
  <si>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</si>
  <si>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</si>
  <si>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</si>
  <si>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</si>
  <si>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</si>
  <si>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</si>
  <si>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</si>
  <si>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</si>
  <si>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</si>
  <si>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</si>
  <si>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</si>
  <si>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</si>
  <si>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</si>
  <si>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</si>
  <si>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</si>
  <si>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</si>
  <si>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</si>
  <si>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</si>
  <si>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</si>
  <si>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</si>
  <si>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</si>
  <si>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</si>
  <si>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</si>
  <si>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</si>
  <si>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</si>
  <si>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</si>
  <si>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</si>
  <si>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</si>
  <si>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</si>
  <si>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</si>
  <si>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</si>
  <si>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</si>
  <si>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</si>
  <si>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</si>
  <si>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</si>
  <si>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</si>
  <si>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</si>
  <si>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</si>
  <si>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</si>
  <si>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</si>
  <si>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</si>
  <si>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</si>
  <si>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</si>
  <si>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</si>
  <si>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</si>
  <si>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</si>
  <si>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</si>
  <si>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</si>
  <si>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</si>
  <si>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</si>
  <si>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</si>
  <si>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</si>
  <si>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</si>
  <si>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</si>
  <si>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</si>
  <si>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</si>
  <si>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</si>
  <si>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</si>
  <si>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</si>
  <si>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</si>
  <si>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</si>
  <si>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</si>
  <si>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</si>
  <si>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</si>
  <si>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</si>
  <si>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</si>
  <si>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</si>
  <si>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</si>
  <si>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</si>
  <si>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</si>
  <si>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</si>
  <si>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</si>
  <si>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</si>
  <si>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</si>
  <si>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</si>
  <si>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</si>
  <si>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</si>
  <si>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</si>
  <si>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</si>
  <si>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</si>
  <si>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</si>
  <si>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</si>
  <si>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</si>
  <si>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</si>
  <si>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</si>
  <si>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</si>
  <si>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</si>
  <si>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</si>
  <si>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</si>
  <si>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</si>
  <si>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</si>
  <si>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</si>
  <si>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</si>
  <si>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</si>
  <si>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</si>
  <si>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</si>
  <si>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</si>
  <si>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</si>
  <si>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</si>
  <si>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</si>
  <si>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</si>
  <si>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</si>
  <si>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</si>
  <si>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</si>
  <si>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</si>
  <si>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</si>
  <si>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</si>
  <si>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</si>
  <si>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</si>
  <si>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</si>
  <si>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</si>
  <si>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</si>
  <si>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</si>
  <si>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</si>
  <si>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</si>
  <si>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</si>
  <si>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</si>
  <si>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</si>
  <si>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</si>
  <si>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</si>
  <si>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</si>
  <si>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</si>
  <si>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</si>
  <si>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</si>
  <si>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</si>
  <si>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</si>
  <si>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</si>
  <si>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</si>
  <si>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</si>
  <si>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</si>
  <si>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</si>
  <si>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</si>
  <si>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</si>
  <si>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</si>
  <si>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</si>
  <si>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</si>
  <si>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</si>
  <si>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</si>
  <si>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</si>
  <si>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</si>
  <si>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</si>
  <si>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</si>
  <si>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</si>
  <si>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</si>
  <si>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</si>
  <si>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</si>
  <si>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</si>
  <si>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</si>
  <si>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</si>
  <si>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</si>
  <si>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</si>
  <si>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</si>
  <si>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</si>
  <si>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</si>
  <si>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</si>
  <si>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</si>
  <si>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</si>
  <si>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</si>
  <si>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</si>
  <si>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</si>
  <si>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</si>
  <si>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</si>
  <si>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</si>
  <si>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</si>
  <si>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</si>
  <si>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</si>
  <si>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</si>
  <si>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</si>
  <si>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</si>
  <si>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</si>
  <si>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</si>
  <si>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</si>
  <si>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</si>
  <si>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</si>
  <si>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</si>
  <si>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</si>
  <si>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</si>
  <si>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</si>
  <si>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</si>
  <si>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</si>
  <si>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</si>
  <si>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</si>
  <si>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</si>
  <si>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</si>
  <si>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</si>
  <si>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</si>
  <si>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</si>
  <si>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</si>
  <si>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</si>
  <si>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</si>
  <si>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</si>
  <si>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</si>
  <si>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</si>
  <si>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</si>
  <si>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</si>
  <si>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</si>
  <si>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</si>
  <si>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</si>
  <si>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</si>
  <si>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</si>
  <si>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</si>
  <si>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</si>
  <si>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</si>
  <si>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</si>
  <si>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</si>
  <si>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</si>
  <si>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</si>
  <si>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</si>
  <si>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</si>
  <si>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</si>
  <si>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</si>
  <si>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</si>
  <si>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</si>
  <si>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</si>
  <si>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</si>
  <si>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</si>
  <si>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</si>
  <si>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</si>
  <si>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</si>
  <si>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</si>
  <si>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</si>
  <si>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</si>
  <si>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</si>
  <si>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</si>
  <si>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</si>
  <si>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</si>
  <si>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</si>
  <si>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</si>
  <si>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</si>
  <si>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</si>
  <si>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</si>
  <si>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</si>
  <si>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</si>
  <si>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</si>
  <si>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</si>
  <si>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</si>
  <si>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</si>
  <si>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</si>
  <si>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</si>
  <si>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</si>
  <si>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</si>
  <si>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</si>
  <si>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</si>
  <si>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</si>
  <si>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</si>
  <si>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</si>
  <si>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</si>
  <si>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</si>
  <si>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</si>
  <si>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</si>
  <si>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</si>
  <si>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</si>
  <si>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</si>
  <si>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</si>
  <si>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</si>
  <si>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</si>
  <si>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</si>
  <si>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</si>
  <si>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</si>
  <si>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</si>
  <si>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</si>
  <si>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</si>
  <si>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</si>
  <si>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</si>
  <si>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</si>
  <si>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</si>
  <si>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</si>
  <si>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</si>
  <si>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</si>
  <si>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</si>
  <si>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</si>
  <si>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</si>
  <si>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</si>
  <si>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</si>
  <si>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</si>
  <si>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</si>
  <si>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</si>
  <si>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</si>
  <si>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</si>
  <si>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</si>
  <si>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</si>
  <si>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</si>
  <si>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</si>
  <si>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</si>
  <si>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</si>
  <si>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</si>
  <si>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</si>
  <si>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</si>
  <si>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</si>
  <si>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</si>
  <si>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</si>
  <si>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</si>
  <si>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</si>
  <si>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</si>
  <si>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</si>
  <si>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</si>
  <si>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</si>
  <si>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</si>
  <si>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</si>
  <si>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</si>
  <si>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</si>
  <si>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</si>
  <si>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</si>
  <si>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</si>
  <si>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</si>
  <si>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</si>
  <si>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</si>
  <si>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</si>
  <si>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</si>
  <si>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</si>
  <si>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</si>
  <si>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</si>
  <si>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</si>
  <si>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</si>
  <si>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</si>
  <si>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</si>
  <si>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</si>
  <si>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</si>
  <si>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</si>
  <si>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</si>
  <si>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</si>
  <si>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</si>
  <si>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</si>
  <si>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</si>
  <si>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</si>
  <si>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</si>
  <si>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</si>
  <si>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</si>
  <si>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</si>
  <si>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</si>
  <si>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</si>
  <si>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</si>
  <si>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</si>
  <si>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</si>
  <si>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</si>
  <si>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</si>
  <si>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</si>
  <si>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</si>
  <si>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</si>
  <si>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</si>
  <si>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</si>
  <si>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</si>
  <si>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</si>
  <si>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</si>
  <si>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</si>
  <si>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</si>
  <si>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</si>
  <si>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</si>
  <si>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</si>
  <si>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</si>
  <si>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</si>
  <si>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</si>
  <si>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</si>
  <si>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</si>
  <si>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</si>
  <si>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</si>
  <si>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</si>
  <si>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</si>
  <si>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</si>
  <si>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</si>
  <si>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</si>
  <si>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</si>
  <si>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</si>
  <si>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</si>
  <si>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</si>
  <si>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</si>
  <si>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</si>
  <si>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</si>
  <si>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</si>
  <si>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</si>
  <si>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</si>
  <si>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</si>
  <si>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</si>
  <si>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</si>
  <si>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</si>
  <si>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</si>
  <si>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</si>
  <si>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</si>
  <si>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</si>
  <si>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</si>
  <si>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</si>
  <si>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</si>
  <si>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</si>
  <si>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</si>
  <si>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</si>
  <si>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</si>
  <si>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</si>
  <si>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</si>
  <si>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</si>
  <si>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</si>
  <si>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</si>
  <si>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</si>
  <si>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</si>
  <si>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</si>
  <si>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</si>
  <si>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</si>
  <si>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</si>
  <si>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</si>
  <si>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</si>
  <si>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</si>
  <si>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</si>
  <si>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</si>
  <si>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</si>
  <si>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</si>
  <si>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</si>
  <si>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</si>
  <si>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</si>
  <si>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</si>
  <si>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</si>
  <si>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</si>
  <si>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</si>
  <si>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</si>
  <si>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</si>
  <si>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</si>
  <si>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</si>
  <si>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</si>
  <si>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</si>
  <si>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</si>
  <si>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</si>
  <si>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</si>
  <si>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</si>
  <si>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</si>
  <si>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</si>
  <si>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</si>
  <si>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</si>
  <si>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</si>
  <si>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</si>
  <si>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</si>
  <si>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</si>
  <si>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</si>
  <si>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</si>
  <si>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</si>
  <si>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</si>
  <si>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</si>
  <si>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</si>
  <si>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</si>
  <si>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</si>
  <si>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</si>
  <si>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</si>
  <si>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</si>
  <si>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</si>
  <si>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</si>
  <si>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</si>
  <si>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</si>
  <si>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</si>
  <si>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</si>
  <si>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</si>
  <si>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</si>
  <si>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</si>
  <si>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</si>
  <si>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</si>
  <si>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</si>
  <si>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</si>
  <si>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</si>
  <si>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</si>
  <si>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</si>
  <si>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</si>
  <si>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</si>
  <si>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</si>
  <si>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</si>
  <si>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</si>
  <si>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</si>
  <si>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</si>
  <si>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</si>
  <si>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</si>
  <si>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</si>
  <si>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</si>
  <si>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</si>
  <si>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</si>
  <si>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</si>
  <si>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</si>
  <si>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</si>
  <si>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</si>
  <si>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</si>
  <si>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</si>
  <si>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</si>
  <si>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</si>
  <si>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</si>
  <si>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</si>
  <si>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</si>
  <si>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</si>
  <si>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</si>
  <si>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</si>
  <si>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</si>
  <si>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</si>
  <si>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</si>
  <si>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</si>
  <si>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</si>
  <si>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</si>
  <si>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</si>
  <si>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</si>
  <si>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</si>
  <si>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</si>
  <si>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</si>
  <si>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</si>
  <si>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</si>
  <si>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</si>
  <si>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</si>
  <si>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</si>
  <si>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</si>
  <si>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</si>
  <si>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</si>
  <si>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</si>
  <si>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</si>
  <si>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</si>
  <si>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</si>
  <si>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</si>
  <si>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</si>
  <si>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</si>
  <si>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</si>
  <si>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</si>
  <si>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</si>
  <si>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</si>
  <si>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</si>
  <si>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</si>
  <si>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</si>
  <si>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</si>
  <si>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</si>
  <si>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</si>
  <si>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</si>
  <si>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</si>
  <si>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</si>
  <si>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</si>
  <si>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</si>
  <si>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</si>
  <si>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</si>
  <si>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</si>
  <si>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</si>
  <si>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</si>
  <si>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</si>
  <si>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</si>
  <si>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</si>
  <si>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</si>
  <si>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</si>
  <si>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</si>
  <si>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</si>
  <si>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</si>
  <si>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</si>
  <si>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</si>
  <si>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</si>
  <si>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</si>
  <si>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</si>
  <si>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</si>
  <si>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</si>
  <si>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</si>
  <si>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</si>
  <si>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</si>
  <si>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</si>
  <si>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</si>
  <si>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</si>
  <si>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</si>
  <si>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</si>
  <si>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</si>
  <si>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</si>
  <si>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</si>
  <si>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</si>
  <si>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</si>
  <si>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</si>
  <si>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</si>
  <si>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</si>
  <si>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</si>
  <si>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</si>
  <si>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</si>
  <si>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</si>
  <si>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</si>
  <si>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</si>
  <si>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</si>
  <si>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</si>
  <si>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</si>
  <si>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</si>
  <si>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</si>
  <si>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</si>
  <si>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</si>
  <si>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</si>
  <si>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</si>
  <si>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</si>
  <si>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</si>
  <si>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</si>
  <si>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</si>
  <si>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</si>
  <si>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</si>
  <si>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</si>
  <si>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</si>
  <si>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</si>
  <si>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</si>
  <si>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</si>
  <si>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</si>
  <si>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</si>
  <si>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</si>
  <si>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</si>
  <si>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</si>
  <si>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</si>
  <si>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</si>
  <si>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</si>
  <si>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</si>
  <si>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</si>
  <si>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</si>
  <si>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</si>
  <si>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</si>
  <si>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</si>
  <si>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</si>
  <si>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</si>
  <si>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</si>
  <si>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</si>
  <si>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</si>
  <si>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</si>
  <si>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</si>
  <si>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</si>
  <si>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</si>
  <si>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</si>
  <si>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</si>
  <si>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</si>
  <si>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</si>
  <si>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</si>
  <si>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</si>
  <si>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</si>
  <si>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</si>
  <si>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</si>
  <si>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</si>
  <si>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</si>
  <si>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</si>
  <si>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</si>
  <si>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</si>
  <si>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</si>
  <si>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</si>
  <si>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</si>
  <si>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</si>
  <si>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</si>
  <si>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</si>
  <si>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</si>
  <si>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</si>
  <si>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</si>
  <si>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</si>
  <si>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</si>
  <si>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</si>
  <si>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</si>
  <si>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</si>
  <si>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</si>
  <si>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</si>
  <si>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</si>
  <si>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</si>
  <si>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</si>
  <si>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</si>
  <si>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</si>
  <si>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</si>
  <si>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</si>
  <si>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</si>
  <si>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</si>
  <si>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</si>
  <si>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</si>
  <si>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</si>
  <si>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</si>
  <si>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</si>
  <si>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</si>
  <si>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</si>
  <si>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</si>
  <si>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</si>
  <si>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</si>
  <si>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</si>
  <si>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</si>
  <si>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</si>
  <si>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</si>
  <si>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</si>
  <si>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</si>
  <si>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</si>
  <si>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</si>
  <si>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</si>
  <si>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</si>
  <si>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</si>
  <si>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</si>
  <si>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</si>
  <si>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</si>
  <si>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</si>
  <si>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</si>
  <si>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</si>
  <si>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</si>
  <si>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</si>
  <si>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</si>
  <si>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</si>
  <si>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</si>
  <si>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</si>
  <si>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</si>
  <si>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</si>
  <si>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</si>
  <si>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</si>
  <si>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</si>
  <si>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</si>
  <si>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</si>
  <si>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</si>
  <si>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</si>
  <si>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</si>
  <si>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</si>
  <si>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</si>
  <si>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</si>
  <si>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</si>
  <si>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</si>
  <si>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</si>
  <si>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</si>
  <si>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</si>
  <si>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</si>
  <si>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</si>
  <si>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</si>
  <si>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</si>
  <si>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</si>
  <si>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</si>
  <si>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</si>
  <si>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</si>
  <si>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</si>
  <si>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</si>
  <si>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</si>
  <si>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</si>
  <si>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</si>
  <si>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</si>
  <si>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</si>
  <si>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</si>
  <si>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</si>
  <si>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</si>
  <si>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</si>
  <si>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</si>
  <si>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</si>
  <si>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</si>
  <si>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</si>
  <si>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</si>
  <si>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</si>
  <si>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</si>
  <si>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</si>
  <si>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</si>
  <si>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</si>
  <si>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</si>
  <si>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</si>
  <si>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</si>
  <si>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</si>
  <si>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</si>
  <si>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</si>
  <si>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</si>
  <si>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</si>
  <si>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</si>
  <si>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</si>
  <si>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</si>
  <si>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</si>
  <si>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</si>
  <si>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</si>
  <si>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</si>
  <si>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</si>
  <si>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</si>
  <si>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</si>
  <si>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</si>
  <si>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</si>
  <si>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</si>
  <si>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</si>
  <si>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</si>
  <si>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</si>
  <si>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</si>
  <si>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</si>
  <si>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</si>
  <si>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</si>
  <si>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</si>
  <si>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</si>
  <si>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</si>
  <si>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</si>
  <si>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</si>
  <si>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</si>
  <si>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</si>
  <si>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</si>
  <si>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</si>
  <si>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</si>
  <si>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</si>
  <si>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</si>
  <si>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</si>
  <si>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</si>
  <si>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</si>
  <si>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</si>
  <si>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</si>
  <si>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</si>
  <si>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</si>
  <si>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</si>
  <si>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</si>
  <si>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</si>
  <si>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</si>
  <si>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</si>
  <si>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</si>
  <si>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</si>
  <si>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</si>
  <si>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</si>
  <si>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</si>
  <si>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</si>
  <si>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</si>
  <si>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</si>
  <si>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</si>
  <si>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</si>
  <si>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</si>
  <si>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</si>
  <si>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</si>
  <si>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</si>
  <si>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</si>
  <si>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</si>
  <si>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</si>
  <si>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</si>
  <si>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</si>
  <si>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</si>
  <si>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</si>
  <si>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</si>
  <si>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</si>
  <si>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</si>
  <si>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</si>
  <si>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</si>
  <si>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</si>
  <si>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</si>
  <si>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</si>
  <si>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</si>
  <si>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</si>
  <si>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</si>
  <si>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</si>
  <si>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</si>
  <si>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</si>
  <si>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</si>
  <si>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</si>
  <si>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</si>
  <si>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</si>
  <si>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</si>
  <si>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</si>
  <si>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</si>
  <si>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</si>
  <si>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</si>
  <si>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</si>
  <si>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</si>
  <si>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</si>
  <si>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</si>
  <si>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</si>
  <si>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</si>
  <si>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</si>
  <si>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</si>
  <si>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</si>
  <si>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</si>
  <si>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</si>
  <si>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</si>
  <si>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</si>
  <si>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</si>
  <si>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</si>
  <si>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</si>
  <si>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</si>
  <si>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</si>
  <si>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</si>
  <si>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</si>
  <si>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</si>
  <si>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</si>
  <si>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</si>
  <si>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</si>
  <si>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</si>
  <si>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</si>
  <si>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</si>
  <si>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</si>
  <si>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</si>
  <si>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</si>
  <si>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</si>
  <si>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</si>
  <si>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</si>
  <si>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</si>
  <si>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</si>
  <si>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</si>
  <si>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</si>
  <si>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</si>
  <si>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</si>
  <si>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</si>
  <si>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</si>
  <si>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</si>
  <si>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</si>
  <si>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</si>
  <si>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</si>
  <si>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</si>
  <si>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</si>
  <si>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</si>
  <si>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</si>
  <si>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</si>
  <si>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</si>
  <si>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</si>
  <si>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</si>
  <si>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</si>
  <si>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</si>
  <si>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</si>
  <si>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</si>
  <si>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</si>
  <si>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</si>
  <si>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</si>
  <si>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</si>
  <si>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</si>
  <si>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</si>
  <si>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</si>
  <si>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</si>
  <si>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</si>
  <si>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</si>
  <si>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</si>
  <si>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</si>
  <si>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</si>
  <si>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</si>
  <si>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</si>
  <si>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</si>
  <si>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</si>
  <si>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</si>
  <si>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</si>
  <si>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</si>
  <si>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</si>
  <si>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</si>
  <si>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</si>
  <si>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</si>
  <si>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</si>
  <si>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</si>
  <si>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</si>
  <si>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</si>
  <si>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</si>
  <si>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</si>
  <si>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</si>
  <si>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</si>
  <si>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</si>
  <si>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</si>
  <si>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</si>
  <si>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</si>
  <si>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</si>
  <si>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</si>
  <si>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</si>
  <si>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</si>
  <si>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</si>
  <si>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</si>
  <si>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</si>
  <si>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</si>
  <si>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</si>
  <si>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</si>
  <si>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</si>
  <si>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</si>
  <si>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</si>
  <si>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</si>
  <si>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</si>
  <si>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</si>
  <si>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</si>
  <si>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</si>
  <si>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</si>
  <si>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</si>
  <si>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</si>
  <si>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</si>
  <si>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</si>
  <si>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</si>
  <si>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</si>
  <si>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</si>
  <si>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</si>
  <si>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</si>
  <si>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</si>
  <si>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</si>
  <si>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</si>
  <si>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</si>
  <si>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</si>
  <si>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</si>
  <si>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</si>
  <si>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</si>
  <si>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</si>
  <si>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</si>
  <si>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</si>
  <si>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</si>
  <si>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</si>
  <si>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</si>
  <si>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</si>
  <si>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</si>
  <si>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</si>
  <si>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</si>
  <si>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</si>
  <si>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</si>
  <si>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</si>
  <si>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</si>
  <si>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</si>
  <si>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</si>
  <si>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</si>
  <si>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</si>
  <si>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</si>
  <si>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</si>
  <si>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</si>
  <si>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</si>
  <si>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</si>
  <si>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</si>
  <si>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</si>
  <si>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</si>
  <si>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</si>
  <si>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</si>
  <si>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</si>
  <si>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</si>
  <si>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</si>
  <si>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</si>
  <si>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</si>
  <si>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</si>
  <si>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</si>
  <si>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</si>
  <si>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</si>
  <si>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</si>
  <si>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</si>
  <si>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</si>
  <si>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</si>
  <si>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</si>
  <si>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</si>
  <si>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</si>
  <si>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</si>
  <si>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</si>
  <si>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</si>
  <si>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</si>
  <si>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</si>
  <si>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</si>
  <si>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</si>
  <si>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</si>
  <si>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</si>
  <si>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</si>
  <si>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</si>
  <si>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</si>
  <si>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</si>
  <si>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</si>
  <si>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</si>
  <si>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</si>
  <si>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</si>
  <si>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</si>
  <si>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</si>
  <si>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</si>
  <si>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</si>
  <si>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</si>
  <si>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</si>
  <si>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</si>
  <si>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</si>
  <si>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</si>
  <si>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</si>
  <si>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</si>
  <si>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</si>
  <si>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</si>
  <si>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</si>
  <si>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</si>
  <si>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</si>
  <si>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</si>
  <si>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</si>
  <si>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</si>
  <si>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</si>
  <si>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</si>
  <si>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</si>
  <si>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</si>
  <si>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</si>
  <si>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</si>
  <si>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</si>
  <si>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</si>
  <si>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</si>
  <si>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</si>
  <si>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</si>
  <si>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</si>
  <si>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</si>
  <si>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</si>
  <si>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</si>
  <si>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</si>
  <si>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</si>
  <si>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</si>
  <si>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</si>
  <si>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</si>
  <si>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</si>
  <si>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</si>
  <si>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</si>
  <si>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</si>
  <si>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</si>
  <si>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</si>
  <si>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</si>
  <si>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</si>
  <si>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</si>
  <si>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</si>
  <si>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</si>
  <si>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</si>
  <si>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</si>
  <si>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</si>
  <si>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</si>
  <si>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</si>
  <si>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</si>
  <si>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</si>
  <si>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</si>
  <si>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</si>
  <si>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</si>
  <si>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</si>
  <si>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</si>
  <si>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</si>
  <si>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</si>
  <si>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</si>
  <si>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</si>
  <si>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</si>
  <si>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</si>
  <si>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</si>
  <si>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</si>
  <si>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</si>
  <si>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</si>
  <si>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</si>
  <si>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</si>
  <si>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</si>
  <si>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</si>
  <si>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</si>
  <si>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</si>
  <si>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</si>
  <si>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</si>
  <si>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</si>
  <si>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</si>
  <si>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</si>
  <si>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</si>
  <si>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</si>
  <si>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</si>
  <si>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</si>
  <si>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</si>
  <si>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</si>
  <si>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</si>
  <si>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</si>
  <si>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</si>
  <si>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</si>
  <si>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</si>
  <si>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</si>
  <si>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</si>
  <si>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</si>
  <si>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</si>
  <si>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</si>
  <si>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</si>
  <si>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</si>
  <si>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</si>
  <si>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</si>
  <si>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</si>
  <si>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</si>
  <si>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</si>
  <si>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</si>
  <si>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</si>
  <si>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</si>
  <si>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</si>
  <si>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</si>
  <si>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</si>
  <si>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</si>
  <si>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</si>
  <si>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</si>
  <si>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</si>
  <si>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</si>
  <si>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</si>
  <si>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</si>
  <si>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</si>
  <si>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</si>
  <si>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</si>
  <si>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</si>
  <si>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</si>
  <si>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</si>
  <si>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</si>
  <si>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</si>
  <si>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</si>
  <si>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</si>
  <si>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</si>
  <si>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</si>
  <si>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</si>
  <si>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</si>
  <si>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</si>
  <si>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</si>
  <si>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</si>
  <si>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</si>
  <si>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</si>
  <si>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</si>
  <si>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</si>
  <si>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</si>
  <si>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</si>
  <si>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</si>
  <si>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</si>
  <si>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</si>
  <si>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</si>
  <si>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</si>
  <si>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</si>
  <si>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</si>
  <si>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</si>
  <si>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</si>
  <si>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</si>
  <si>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</si>
  <si>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</si>
  <si>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</si>
  <si>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</si>
  <si>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</si>
  <si>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</si>
  <si>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</si>
  <si>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</si>
  <si>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</si>
  <si>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</si>
  <si>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</si>
  <si>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</si>
  <si>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</si>
  <si>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</si>
  <si>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</si>
  <si>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</si>
  <si>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</si>
  <si>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</si>
  <si>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</si>
  <si>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</si>
  <si>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</si>
  <si>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</si>
  <si>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</si>
  <si>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</si>
  <si>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</si>
  <si>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</si>
  <si>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</si>
  <si>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</si>
  <si>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</si>
  <si>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</si>
  <si>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</si>
  <si>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</si>
  <si>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</si>
  <si>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</si>
  <si>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</si>
  <si>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</si>
  <si>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</si>
  <si>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</si>
  <si>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</si>
  <si>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</si>
  <si>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</si>
  <si>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</si>
  <si>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</si>
  <si>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</si>
  <si>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</si>
  <si>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</si>
  <si>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</si>
  <si>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</si>
  <si>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</si>
  <si>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</si>
  <si>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</si>
  <si>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</si>
  <si>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</si>
  <si>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</si>
  <si>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</si>
  <si>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</si>
  <si>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</si>
  <si>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</si>
  <si>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</si>
  <si>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</si>
  <si>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</si>
  <si>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</si>
  <si>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</si>
  <si>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</si>
  <si>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</si>
  <si>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</si>
  <si>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</si>
  <si>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</si>
  <si>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</si>
  <si>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</si>
  <si>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</si>
  <si>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</si>
  <si>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</si>
  <si>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</si>
  <si>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</si>
  <si>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</si>
  <si>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</si>
  <si>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</si>
  <si>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</si>
  <si>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</si>
  <si>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</si>
  <si>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</si>
  <si>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</si>
  <si>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</si>
  <si>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</si>
  <si>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</si>
  <si>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</si>
  <si>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</si>
  <si>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</si>
  <si>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</si>
  <si>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</si>
  <si>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</si>
  <si>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</si>
  <si>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</si>
  <si>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</si>
  <si>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</si>
  <si>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</si>
  <si>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</si>
  <si>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</si>
  <si>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</si>
  <si>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</si>
  <si>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</si>
  <si>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</si>
  <si>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</si>
  <si>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</si>
  <si>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</si>
  <si>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</si>
  <si>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</si>
  <si>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</si>
  <si>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</si>
  <si>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</si>
  <si>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</si>
  <si>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</si>
  <si>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</si>
  <si>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</si>
  <si>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</si>
  <si>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</si>
  <si>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</si>
  <si>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</si>
  <si>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</si>
  <si>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</si>
  <si>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</si>
  <si>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</si>
  <si>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</si>
  <si>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</si>
  <si>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</si>
  <si>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</si>
  <si>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</si>
  <si>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</si>
  <si>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</si>
  <si>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</si>
  <si>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</si>
  <si>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</si>
  <si>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</si>
  <si>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</si>
  <si>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</si>
  <si>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</si>
  <si>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</si>
  <si>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</si>
  <si>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</si>
  <si>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</si>
  <si>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</si>
  <si>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</si>
  <si>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</si>
  <si>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</si>
  <si>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</si>
  <si>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</si>
  <si>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</si>
  <si>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</si>
  <si>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</si>
  <si>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</si>
  <si>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</si>
  <si>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</si>
  <si>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</si>
  <si>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</si>
  <si>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</si>
  <si>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</si>
  <si>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</si>
  <si>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</si>
  <si>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</si>
  <si>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</si>
  <si>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</si>
  <si>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</si>
  <si>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</si>
  <si>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</si>
  <si>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</si>
  <si>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</si>
  <si>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</si>
  <si>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</si>
  <si>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</si>
  <si>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</si>
  <si>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</si>
  <si>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</si>
  <si>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</si>
  <si>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</si>
  <si>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</si>
  <si>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</si>
  <si>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</si>
  <si>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</si>
  <si>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</si>
  <si>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</si>
  <si>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</si>
  <si>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</si>
  <si>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</si>
  <si>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</si>
  <si>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</si>
  <si>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</si>
  <si>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</si>
  <si>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</si>
  <si>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</si>
  <si>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</si>
  <si>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</si>
  <si>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</si>
  <si>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</si>
  <si>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</si>
  <si>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</si>
  <si>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</si>
  <si>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</si>
  <si>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</si>
  <si>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</si>
  <si>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</si>
  <si>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</si>
  <si>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</si>
  <si>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</si>
  <si>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</si>
  <si>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</si>
  <si>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</si>
  <si>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</si>
  <si>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</si>
  <si>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</si>
  <si>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</si>
  <si>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</si>
  <si>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</si>
  <si>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</si>
  <si>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</si>
  <si>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</si>
  <si>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</si>
  <si>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</si>
  <si>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</si>
  <si>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</si>
  <si>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</si>
  <si>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</si>
  <si>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</si>
  <si>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</si>
  <si>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</si>
  <si>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</si>
  <si>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</si>
  <si>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</si>
  <si>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</si>
  <si>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</si>
  <si>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</si>
  <si>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</si>
  <si>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</si>
  <si>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</si>
  <si>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</si>
  <si>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</si>
  <si>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</si>
  <si>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</si>
  <si>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</si>
  <si>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</si>
  <si>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</si>
  <si>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</si>
  <si>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</si>
  <si>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</si>
  <si>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</si>
  <si>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</si>
  <si>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</si>
  <si>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</si>
  <si>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</si>
  <si>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</si>
  <si>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</si>
  <si>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</si>
  <si>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</si>
  <si>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</si>
  <si>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</si>
  <si>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</si>
  <si>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</si>
  <si>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</si>
  <si>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</si>
  <si>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</si>
  <si>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</si>
  <si>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</si>
  <si>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</si>
  <si>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</si>
  <si>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</si>
  <si>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</si>
  <si>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</si>
  <si>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</si>
  <si>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</si>
  <si>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</si>
  <si>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</si>
  <si>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</si>
  <si>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</si>
  <si>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</si>
  <si>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</si>
  <si>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</si>
  <si>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</si>
  <si>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</si>
  <si>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</si>
  <si>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</si>
  <si>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</si>
  <si>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</si>
  <si>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</si>
  <si>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</si>
  <si>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</si>
  <si>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</si>
  <si>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</si>
  <si>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</si>
  <si>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</si>
  <si>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</si>
  <si>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</si>
  <si>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</si>
  <si>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</si>
  <si>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</si>
  <si>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</si>
  <si>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</si>
  <si>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</si>
  <si>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</si>
  <si>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</si>
  <si>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</si>
  <si>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</si>
  <si>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</si>
  <si>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</si>
  <si>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</si>
  <si>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</si>
  <si>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</si>
  <si>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</si>
  <si>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</si>
  <si>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</si>
  <si>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</si>
  <si>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</si>
  <si>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</si>
  <si>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</si>
  <si>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</si>
  <si>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</si>
  <si>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</si>
  <si>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</si>
  <si>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</si>
  <si>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</si>
  <si>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</si>
  <si>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</si>
  <si>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</si>
  <si>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</si>
  <si>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</si>
  <si>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</si>
  <si>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</si>
  <si>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</si>
  <si>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</si>
  <si>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</si>
  <si>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</si>
  <si>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</si>
  <si>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</si>
  <si>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</si>
  <si>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</si>
  <si>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</si>
  <si>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</si>
  <si>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</si>
  <si>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</si>
  <si>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</si>
  <si>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</si>
  <si>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</si>
  <si>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</si>
  <si>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</si>
  <si>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</si>
  <si>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</si>
  <si>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</si>
  <si>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</si>
  <si>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</si>
  <si>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</si>
  <si>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</si>
  <si>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</si>
  <si>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</si>
  <si>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</si>
  <si>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</si>
  <si>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</si>
  <si>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</si>
  <si>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</si>
  <si>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</si>
  <si>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</si>
  <si>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</si>
  <si>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</si>
  <si>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</si>
  <si>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</si>
  <si>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</si>
  <si>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</si>
  <si>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</si>
  <si>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</si>
  <si>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</si>
  <si>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</si>
  <si>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</si>
  <si>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</si>
  <si>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</si>
  <si>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</si>
  <si>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</si>
  <si>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</si>
  <si>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</si>
  <si>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</si>
  <si>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</si>
  <si>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</si>
  <si>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</si>
  <si>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</si>
  <si>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</si>
  <si>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</si>
  <si>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</si>
  <si>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</si>
  <si>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</si>
  <si>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</si>
  <si>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</si>
  <si>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</si>
  <si>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</si>
  <si>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</si>
  <si>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</si>
  <si>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</si>
  <si>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</si>
  <si>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</si>
  <si>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</si>
  <si>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</si>
  <si>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</si>
  <si>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</si>
  <si>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</si>
  <si>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</si>
  <si>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</si>
  <si>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</si>
  <si>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</si>
  <si>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</si>
  <si>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</si>
  <si>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</si>
  <si>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</si>
  <si>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</si>
  <si>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</si>
  <si>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</si>
  <si>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</si>
  <si>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</si>
  <si>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</si>
  <si>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</si>
  <si>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</si>
  <si>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</si>
  <si>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</si>
  <si>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</si>
  <si>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</si>
  <si>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</si>
  <si>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</si>
  <si>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</si>
  <si>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</si>
  <si>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</si>
  <si>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</si>
  <si>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</si>
  <si>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</si>
  <si>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</si>
  <si>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</si>
  <si>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</si>
  <si>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</si>
  <si>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</si>
  <si>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</si>
  <si>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</si>
  <si>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</si>
  <si>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</si>
  <si>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</si>
  <si>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</si>
  <si>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</si>
  <si>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</si>
  <si>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</si>
  <si>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</si>
  <si>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</si>
  <si>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</si>
  <si>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</si>
  <si>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</si>
  <si>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</si>
  <si>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</si>
  <si>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</si>
  <si>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</si>
  <si>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</si>
  <si>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</si>
  <si>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</si>
  <si>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</si>
  <si>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</si>
  <si>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</si>
  <si>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</si>
  <si>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</si>
  <si>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</si>
  <si>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</si>
  <si>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</si>
  <si>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</si>
  <si>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</si>
  <si>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</si>
  <si>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</si>
  <si>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</si>
  <si>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</si>
  <si>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</si>
  <si>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</si>
  <si>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</si>
  <si>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</si>
  <si>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</si>
  <si>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</si>
  <si>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</si>
  <si>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</si>
  <si>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</si>
  <si>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</si>
  <si>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</si>
  <si>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</si>
  <si>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</si>
  <si>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</si>
  <si>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</si>
  <si>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</si>
  <si>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</si>
  <si>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</si>
  <si>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</si>
  <si>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</si>
  <si>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</si>
  <si>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</si>
  <si>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</si>
  <si>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</si>
  <si>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</si>
  <si>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</si>
  <si>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</si>
  <si>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</si>
  <si>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</si>
  <si>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</si>
  <si>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</si>
  <si>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</si>
  <si>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</si>
  <si>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</si>
  <si>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</si>
  <si>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</si>
  <si>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</si>
  <si>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</si>
  <si>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</si>
  <si>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</si>
  <si>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</si>
  <si>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</si>
  <si>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</si>
  <si>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</si>
  <si>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</si>
  <si>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</si>
  <si>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</si>
  <si>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</si>
  <si>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</si>
  <si>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</si>
  <si>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</si>
  <si>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</si>
  <si>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</si>
  <si>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</si>
  <si>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</si>
  <si>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</si>
  <si>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</si>
  <si>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</si>
  <si>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</si>
  <si>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</si>
  <si>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</si>
  <si>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</si>
  <si>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</si>
  <si>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</si>
  <si>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</si>
  <si>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</si>
  <si>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</si>
  <si>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</si>
  <si>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</si>
  <si>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</si>
  <si>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</si>
  <si>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</si>
  <si>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</si>
  <si>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</si>
  <si>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</si>
  <si>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</si>
  <si>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</si>
  <si>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</si>
  <si>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</si>
  <si>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</si>
  <si>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</si>
  <si>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</si>
  <si>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</si>
  <si>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</si>
  <si>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</si>
  <si>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</si>
  <si>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</si>
  <si>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</si>
  <si>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</si>
  <si>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</si>
  <si>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</si>
  <si>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</si>
  <si>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</si>
  <si>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</si>
  <si>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</si>
  <si>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</si>
  <si>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</si>
  <si>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</si>
  <si>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</si>
  <si>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</si>
  <si>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</si>
  <si>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</si>
  <si>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</si>
  <si>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</si>
  <si>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</si>
  <si>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</si>
  <si>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</si>
  <si>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</si>
  <si>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</si>
  <si>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</si>
  <si>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</si>
  <si>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</si>
  <si>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</si>
  <si>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</si>
  <si>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</si>
  <si>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</si>
  <si>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</si>
  <si>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</si>
  <si>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</si>
  <si>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</si>
  <si>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</si>
  <si>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</si>
  <si>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</si>
  <si>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</si>
  <si>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</si>
  <si>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</si>
  <si>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</si>
  <si>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</si>
  <si>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</si>
  <si>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</si>
  <si>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</si>
  <si>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</si>
  <si>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</si>
  <si>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</si>
  <si>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</si>
  <si>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</si>
  <si>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</si>
  <si>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</si>
  <si>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</si>
  <si>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</si>
  <si>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</si>
  <si>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</si>
  <si>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</si>
  <si>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</si>
  <si>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</si>
  <si>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</si>
  <si>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</si>
  <si>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</si>
  <si>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</si>
  <si>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</si>
  <si>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</si>
  <si>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</si>
  <si>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</si>
  <si>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</si>
  <si>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</si>
  <si>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</si>
  <si>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</si>
  <si>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</si>
  <si>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</si>
  <si>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</si>
  <si>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</si>
  <si>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</si>
  <si>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</si>
  <si>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</si>
  <si>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</si>
  <si>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</si>
  <si>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</si>
  <si>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</si>
  <si>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</si>
  <si>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</si>
  <si>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</si>
  <si>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</si>
  <si>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</si>
  <si>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</si>
  <si>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</si>
  <si>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</si>
  <si>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</si>
  <si>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</si>
  <si>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</si>
  <si>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</si>
  <si>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</si>
  <si>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</si>
  <si>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</si>
  <si>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</si>
  <si>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</si>
  <si>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</si>
  <si>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</si>
  <si>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</si>
  <si>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</si>
  <si>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</si>
  <si>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</si>
  <si>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</si>
  <si>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</si>
  <si>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</si>
  <si>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</si>
  <si>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</si>
  <si>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</si>
  <si>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</si>
  <si>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</si>
  <si>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</si>
  <si>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</si>
  <si>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</si>
  <si>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</si>
  <si>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</si>
  <si>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</si>
  <si>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</si>
  <si>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</si>
  <si>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</si>
  <si>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</si>
  <si>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</si>
  <si>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</si>
  <si>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</si>
  <si>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</si>
  <si>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</si>
  <si>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</si>
  <si>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</si>
  <si>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</si>
  <si>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</si>
  <si>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</si>
  <si>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</si>
  <si>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</si>
  <si>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</si>
  <si>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</si>
  <si>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</si>
  <si>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</si>
  <si>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</si>
  <si>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</si>
  <si>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</si>
  <si>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</si>
  <si>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</si>
  <si>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</si>
  <si>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</si>
  <si>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</si>
  <si>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</si>
  <si>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</si>
  <si>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</si>
  <si>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</si>
  <si>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</si>
  <si>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</si>
  <si>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</si>
  <si>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</si>
  <si>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</si>
  <si>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</si>
  <si>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</si>
  <si>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</si>
  <si>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</si>
  <si>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</si>
  <si>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</si>
  <si>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</si>
  <si>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</si>
  <si>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</si>
  <si>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</si>
  <si>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</si>
  <si>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</si>
  <si>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</si>
  <si>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</si>
  <si>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</si>
  <si>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</si>
  <si>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</si>
  <si>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</si>
  <si>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</si>
  <si>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</si>
  <si>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</si>
  <si>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</si>
  <si>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</si>
  <si>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</si>
  <si>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</si>
  <si>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</si>
  <si>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</si>
  <si>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</si>
  <si>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</si>
  <si>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</si>
  <si>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</si>
  <si>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</si>
  <si>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</si>
  <si>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</si>
  <si>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</si>
  <si>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</si>
  <si>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</si>
  <si>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</si>
  <si>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</si>
  <si>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</si>
  <si>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</si>
  <si>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</si>
  <si>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</si>
  <si>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</si>
  <si>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</si>
  <si>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</si>
  <si>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</si>
  <si>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</si>
  <si>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</si>
  <si>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</si>
  <si>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</si>
  <si>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</si>
  <si>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</si>
  <si>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</si>
  <si>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</si>
  <si>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</si>
  <si>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</si>
  <si>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</si>
  <si>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</si>
  <si>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</si>
  <si>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</si>
  <si>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</si>
  <si>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</si>
  <si>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</si>
  <si>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</si>
  <si>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</si>
  <si>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</si>
  <si>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</si>
  <si>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</si>
  <si>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</si>
  <si>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</si>
  <si>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</si>
  <si>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</si>
  <si>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</si>
  <si>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</si>
  <si>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</si>
  <si>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</si>
  <si>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</si>
  <si>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</si>
  <si>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</si>
  <si>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</si>
  <si>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</si>
  <si>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</si>
  <si>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</si>
  <si>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</si>
  <si>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</si>
  <si>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</si>
  <si>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</si>
  <si>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</si>
  <si>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</si>
  <si>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</si>
  <si>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</si>
  <si>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</si>
  <si>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</si>
  <si>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</si>
  <si>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</si>
  <si>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</si>
  <si>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</si>
  <si>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</si>
  <si>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</si>
  <si>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</si>
  <si>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</si>
  <si>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</si>
  <si>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</si>
  <si>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</si>
  <si>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</si>
  <si>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</si>
  <si>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</si>
  <si>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</si>
  <si>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</si>
  <si>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</si>
  <si>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</si>
  <si>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</si>
  <si>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</si>
  <si>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</si>
  <si>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</si>
  <si>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</si>
  <si>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</si>
  <si>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</si>
  <si>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</si>
  <si>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</si>
  <si>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</si>
  <si>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</si>
  <si>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</si>
  <si>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</si>
  <si>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</si>
  <si>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</si>
  <si>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</si>
  <si>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</si>
  <si>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</si>
  <si>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</si>
  <si>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</si>
  <si>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</si>
  <si>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</si>
  <si>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</si>
  <si>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</si>
  <si>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</si>
  <si>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</si>
  <si>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</si>
  <si>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</si>
  <si>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</si>
  <si>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</si>
  <si>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</si>
  <si>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</si>
  <si>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</si>
  <si>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</si>
  <si>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</si>
  <si>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</si>
  <si>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</si>
  <si>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</si>
  <si>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</si>
  <si>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</si>
  <si>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</si>
  <si>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</si>
  <si>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</si>
  <si>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</si>
  <si>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</si>
  <si>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</si>
  <si>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</si>
  <si>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</si>
  <si>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</si>
  <si>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</si>
  <si>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</si>
  <si>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</si>
  <si>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</si>
  <si>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</si>
  <si>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</si>
  <si>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</si>
  <si>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</si>
  <si>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</si>
  <si>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</si>
  <si>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</si>
  <si>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</si>
  <si>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</si>
  <si>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</si>
  <si>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</si>
  <si>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</si>
  <si>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</si>
  <si>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</si>
  <si>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</si>
  <si>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</si>
  <si>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</si>
  <si>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</si>
  <si>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</si>
  <si>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</si>
  <si>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</si>
  <si>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</si>
  <si>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</si>
  <si>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</si>
  <si>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</si>
  <si>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</si>
  <si>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</si>
  <si>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</si>
  <si>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</si>
  <si>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</si>
  <si>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</si>
  <si>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</si>
  <si>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</si>
  <si>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</si>
  <si>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</si>
  <si>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</si>
  <si>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</si>
  <si>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</si>
  <si>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</si>
  <si>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</si>
  <si>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</si>
  <si>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</si>
  <si>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</si>
  <si>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</si>
  <si>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</si>
  <si>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</si>
  <si>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</si>
  <si>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</si>
  <si>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</si>
  <si>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</si>
  <si>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</si>
  <si>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</si>
  <si>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</si>
  <si>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</si>
  <si>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</si>
  <si>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</si>
  <si>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</si>
  <si>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</si>
  <si>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</si>
  <si>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</si>
  <si>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</si>
  <si>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</si>
  <si>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</si>
  <si>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</si>
  <si>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</si>
  <si>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</si>
  <si>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</si>
  <si>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</si>
  <si>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</si>
  <si>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</si>
  <si>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</si>
  <si>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</si>
  <si>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</si>
  <si>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</si>
  <si>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</si>
  <si>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</si>
  <si>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</si>
  <si>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</si>
  <si>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</si>
  <si>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</si>
  <si>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</si>
  <si>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</si>
  <si>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</si>
  <si>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</si>
  <si>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</si>
  <si>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</si>
  <si>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</si>
  <si>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</si>
  <si>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</si>
  <si>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</si>
  <si>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</si>
  <si>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</si>
  <si>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</si>
  <si>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</si>
  <si>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</si>
  <si>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</si>
  <si>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</si>
  <si>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</si>
  <si>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</si>
  <si>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</si>
  <si>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</si>
  <si>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</si>
  <si>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</si>
  <si>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</si>
  <si>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</si>
  <si>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</si>
  <si>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</si>
  <si>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</si>
  <si>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</si>
  <si>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</si>
  <si>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</si>
  <si>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</si>
  <si>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</si>
  <si>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</si>
  <si>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</si>
  <si>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</si>
  <si>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</si>
  <si>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</si>
  <si>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</si>
  <si>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</si>
  <si>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</si>
  <si>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</si>
  <si>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</si>
  <si>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</si>
  <si>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</si>
  <si>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</si>
  <si>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</si>
  <si>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</si>
  <si>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</si>
  <si>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</si>
  <si>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</si>
  <si>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</si>
  <si>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</si>
  <si>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</si>
  <si>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</si>
  <si>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</si>
  <si>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</si>
  <si>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</si>
  <si>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</si>
  <si>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</si>
  <si>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</si>
  <si>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</si>
  <si>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</si>
  <si>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</si>
  <si>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</si>
  <si>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</si>
  <si>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</si>
  <si>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</si>
  <si>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</si>
  <si>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</si>
  <si>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</si>
  <si>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</si>
  <si>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</si>
  <si>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</si>
  <si>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</si>
  <si>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</si>
  <si>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</si>
  <si>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</si>
  <si>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</si>
  <si>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</si>
  <si>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</si>
  <si>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</si>
  <si>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</si>
  <si>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</si>
  <si>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</si>
  <si>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</si>
  <si>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</si>
  <si>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</si>
  <si>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</si>
  <si>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</si>
  <si>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</si>
  <si>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</si>
  <si>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</si>
  <si>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</si>
  <si>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</si>
  <si>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</si>
  <si>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</si>
  <si>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</si>
  <si>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</si>
  <si>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</si>
  <si>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</si>
  <si>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</si>
  <si>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</si>
  <si>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</si>
  <si>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</si>
  <si>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</si>
  <si>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</si>
  <si>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</si>
  <si>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</si>
  <si>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</si>
  <si>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</si>
  <si>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</si>
  <si>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</si>
  <si>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</si>
  <si>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</si>
  <si>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</si>
  <si>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</si>
  <si>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</si>
  <si>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</si>
  <si>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</si>
  <si>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</si>
  <si>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</si>
  <si>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</si>
  <si>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</si>
  <si>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</si>
  <si>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</si>
  <si>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</si>
  <si>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</si>
  <si>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</si>
  <si>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</si>
  <si>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</si>
  <si>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</si>
  <si>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</si>
  <si>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</si>
  <si>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</si>
  <si>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</si>
  <si>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</si>
  <si>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</si>
  <si>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</si>
  <si>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</si>
  <si>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</si>
  <si>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</si>
  <si>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</si>
  <si>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</si>
  <si>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</si>
  <si>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</si>
  <si>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</si>
  <si>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</si>
  <si>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</si>
  <si>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</si>
  <si>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</si>
  <si>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</si>
  <si>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</si>
  <si>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</si>
  <si>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</si>
  <si>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</si>
  <si>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</si>
  <si>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</si>
  <si>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</si>
  <si>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</si>
  <si>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</si>
  <si>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</si>
  <si>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</si>
  <si>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</si>
  <si>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</si>
  <si>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</si>
  <si>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</si>
  <si>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</si>
  <si>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</si>
  <si>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</si>
  <si>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</si>
  <si>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</si>
  <si>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</si>
  <si>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</si>
  <si>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</si>
  <si>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</si>
  <si>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</si>
  <si>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</si>
  <si>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</si>
  <si>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</si>
  <si>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</si>
  <si>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</si>
  <si>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</si>
  <si>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</si>
  <si>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</si>
  <si>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</si>
  <si>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</si>
  <si>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</si>
  <si>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</si>
  <si>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</si>
  <si>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</si>
  <si>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</si>
  <si>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</si>
  <si>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</si>
  <si>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</si>
  <si>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</si>
  <si>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</si>
  <si>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</si>
  <si>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</si>
  <si>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</si>
  <si>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</si>
  <si>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</si>
  <si>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</si>
  <si>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</si>
  <si>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</si>
  <si>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</si>
  <si>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</si>
  <si>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</si>
  <si>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</si>
  <si>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</si>
  <si>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</si>
  <si>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</si>
  <si>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</si>
  <si>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</si>
  <si>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</si>
  <si>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</si>
  <si>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</si>
  <si>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</si>
  <si>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</si>
  <si>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</si>
  <si>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</si>
  <si>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</si>
  <si>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</si>
  <si>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</si>
  <si>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</si>
  <si>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</si>
  <si>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</si>
  <si>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</si>
  <si>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</si>
  <si>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</si>
  <si>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</si>
  <si>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</si>
  <si>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</si>
  <si>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</si>
  <si>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</si>
  <si>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</si>
  <si>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</si>
  <si>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</si>
  <si>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</si>
  <si>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</si>
  <si>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</si>
  <si>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</si>
  <si>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</si>
  <si>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</si>
  <si>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</si>
  <si>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</si>
  <si>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</si>
  <si>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</si>
  <si>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</si>
  <si>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</si>
  <si>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</si>
  <si>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</si>
  <si>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</si>
  <si>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</si>
  <si>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</si>
  <si>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</si>
  <si>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</si>
  <si>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</si>
  <si>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</si>
  <si>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</si>
  <si>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</si>
  <si>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</si>
  <si>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</si>
  <si>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</si>
  <si>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</si>
  <si>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</si>
  <si>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</si>
  <si>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</si>
  <si>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</si>
  <si>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</si>
  <si>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</si>
  <si>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</si>
  <si>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</si>
  <si>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</si>
  <si>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</si>
  <si>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</si>
  <si>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</si>
  <si>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</si>
  <si>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</si>
  <si>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</si>
  <si>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</si>
  <si>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</si>
  <si>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</si>
  <si>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</si>
  <si>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</si>
  <si>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</si>
  <si>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</si>
  <si>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</si>
  <si>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</si>
  <si>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</si>
  <si>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</si>
  <si>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</si>
  <si>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</si>
  <si>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</si>
  <si>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</si>
  <si>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</si>
  <si>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</si>
  <si>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</si>
  <si>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</si>
  <si>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</si>
  <si>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</si>
  <si>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</si>
  <si>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</si>
  <si>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</si>
  <si>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</si>
  <si>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</si>
  <si>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</si>
  <si>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</si>
  <si>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</si>
  <si>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</si>
  <si>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</si>
  <si>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</si>
  <si>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</si>
  <si>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</si>
  <si>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</si>
  <si>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</si>
  <si>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</si>
  <si>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</si>
  <si>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</si>
  <si>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</si>
  <si>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</si>
  <si>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</si>
  <si>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</si>
  <si>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</si>
  <si>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</si>
  <si>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</si>
  <si>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</si>
  <si>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</si>
  <si>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</si>
  <si>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</si>
  <si>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</si>
  <si>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</si>
  <si>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</si>
  <si>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</si>
  <si>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</si>
  <si>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</si>
  <si>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</si>
  <si>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</si>
  <si>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</si>
  <si>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</si>
  <si>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</si>
  <si>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</si>
  <si>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</si>
  <si>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</si>
  <si>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</si>
  <si>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</si>
  <si>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</si>
  <si>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</si>
  <si>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</si>
  <si>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</si>
  <si>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</si>
  <si>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</si>
  <si>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</si>
  <si>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</si>
  <si>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</si>
  <si>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</si>
  <si>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</si>
  <si>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</si>
  <si>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</si>
  <si>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</si>
  <si>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</si>
  <si>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</si>
  <si>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</si>
  <si>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</si>
  <si>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</si>
  <si>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</si>
  <si>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</si>
  <si>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</si>
  <si>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</si>
  <si>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</si>
  <si>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</si>
  <si>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</si>
  <si>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</si>
  <si>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</si>
  <si>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</si>
  <si>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</si>
  <si>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</si>
  <si>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</si>
  <si>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</si>
  <si>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</si>
  <si>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</si>
  <si>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</si>
  <si>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</si>
  <si>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</si>
  <si>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</si>
  <si>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</si>
  <si>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</si>
  <si>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</si>
  <si>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</si>
  <si>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</si>
  <si>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</si>
  <si>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</si>
  <si>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</si>
  <si>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</si>
  <si>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</si>
  <si>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</si>
  <si>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</si>
  <si>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</si>
  <si>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</si>
  <si>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</si>
  <si>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</si>
  <si>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</si>
  <si>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</si>
  <si>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</si>
  <si>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</si>
  <si>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</si>
  <si>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</si>
  <si>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</si>
  <si>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</si>
  <si>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</si>
  <si>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</si>
  <si>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</si>
  <si>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</si>
  <si>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</si>
  <si>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</si>
  <si>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</si>
  <si>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</si>
  <si>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</si>
  <si>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</si>
  <si>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</si>
  <si>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</si>
  <si>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</si>
  <si>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</si>
  <si>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</si>
  <si>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</si>
  <si>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</si>
  <si>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</si>
  <si>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</si>
  <si>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</si>
  <si>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</si>
  <si>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</si>
  <si>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</si>
  <si>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</si>
  <si>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</si>
  <si>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</si>
  <si>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</si>
  <si>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</si>
  <si>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</si>
  <si>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</si>
  <si>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</si>
  <si>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</si>
  <si>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</si>
  <si>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</si>
  <si>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</si>
  <si>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</si>
  <si>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</si>
  <si>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</si>
  <si>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</si>
  <si>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</si>
  <si>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</si>
  <si>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</si>
  <si>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</si>
  <si>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</si>
  <si>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</si>
  <si>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</si>
  <si>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</si>
  <si>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</si>
  <si>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</si>
  <si>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</si>
  <si>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</si>
  <si>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</si>
  <si>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</si>
  <si>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</si>
  <si>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</si>
  <si>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</si>
  <si>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</si>
  <si>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</si>
  <si>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</si>
  <si>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</si>
  <si>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</si>
  <si>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</si>
  <si>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</si>
  <si>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</si>
  <si>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</si>
  <si>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</si>
  <si>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</si>
  <si>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</si>
  <si>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</si>
  <si>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</si>
  <si>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</si>
  <si>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</si>
  <si>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</si>
  <si>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</si>
  <si>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</si>
  <si>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</si>
  <si>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</si>
  <si>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</si>
  <si>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</si>
  <si>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</si>
  <si>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</si>
  <si>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</si>
  <si>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</si>
  <si>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</si>
  <si>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</si>
  <si>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</si>
  <si>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</si>
  <si>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</si>
  <si>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</si>
  <si>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</si>
  <si>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</si>
  <si>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</si>
  <si>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</si>
  <si>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</si>
  <si>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</si>
  <si>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</si>
  <si>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</si>
  <si>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</si>
  <si>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</si>
  <si>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</si>
  <si>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</si>
  <si>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</si>
  <si>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</si>
  <si>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</si>
  <si>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</si>
  <si>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</si>
  <si>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</si>
  <si>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</si>
  <si>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</si>
  <si>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</si>
  <si>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</si>
  <si>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</si>
  <si>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</si>
  <si>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</si>
  <si>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</si>
  <si>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</si>
  <si>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</si>
  <si>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</si>
  <si>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</si>
  <si>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</si>
  <si>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</si>
  <si>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</si>
  <si>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</si>
  <si>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</si>
  <si>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</si>
  <si>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</si>
  <si>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</si>
  <si>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</si>
  <si>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</si>
  <si>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</si>
  <si>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</si>
  <si>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</si>
  <si>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</si>
  <si>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</si>
  <si>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</si>
  <si>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</si>
  <si>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</si>
  <si>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</si>
  <si>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</si>
  <si>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</si>
  <si>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</si>
  <si>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</si>
  <si>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</si>
  <si>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</si>
  <si>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</si>
  <si>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</si>
  <si>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</si>
  <si>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</si>
  <si>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</si>
  <si>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</si>
  <si>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</si>
  <si>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</si>
  <si>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</si>
  <si>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</si>
  <si>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</si>
  <si>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</si>
  <si>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</si>
  <si>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</si>
  <si>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</si>
  <si>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</si>
  <si>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</si>
  <si>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</si>
  <si>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</si>
  <si>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</si>
  <si>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</si>
  <si>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</si>
  <si>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</si>
  <si>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</si>
  <si>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</si>
  <si>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</si>
  <si>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</si>
  <si>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</si>
  <si>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</si>
  <si>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</si>
  <si>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</si>
  <si>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</si>
  <si>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</si>
  <si>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</si>
  <si>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</si>
  <si>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</si>
  <si>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</si>
  <si>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</si>
  <si>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</si>
  <si>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</si>
  <si>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</si>
  <si>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</si>
  <si>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</si>
  <si>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</si>
  <si>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</si>
  <si>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</si>
  <si>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</si>
  <si>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</si>
  <si>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</si>
  <si>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</si>
  <si>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</si>
  <si>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</si>
  <si>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</si>
  <si>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</si>
  <si>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</si>
  <si>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</si>
  <si>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</si>
  <si>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</si>
  <si>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</si>
  <si>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</si>
  <si>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</si>
  <si>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</si>
  <si>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</si>
  <si>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</si>
  <si>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</si>
  <si>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</si>
  <si>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</si>
  <si>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</si>
  <si>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</si>
  <si>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</si>
  <si>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</si>
  <si>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</si>
  <si>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</si>
  <si>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</si>
  <si>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</si>
  <si>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</si>
  <si>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</si>
  <si>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</si>
  <si>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</si>
  <si>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</si>
  <si>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</si>
  <si>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</si>
  <si>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</si>
  <si>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</si>
  <si>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</si>
  <si>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</si>
  <si>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</si>
  <si>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</si>
  <si>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</si>
  <si>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</si>
  <si>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</si>
  <si>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</si>
  <si>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</si>
  <si>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</si>
  <si>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</si>
  <si>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</si>
  <si>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</si>
  <si>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</si>
  <si>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</si>
  <si>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</si>
  <si>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</si>
  <si>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</si>
  <si>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</si>
  <si>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</si>
  <si>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</si>
  <si>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</si>
  <si>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</si>
  <si>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</si>
  <si>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</si>
  <si>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</si>
  <si>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</si>
  <si>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</si>
  <si>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</si>
  <si>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</si>
  <si>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</si>
  <si>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</si>
  <si>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</si>
  <si>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</si>
  <si>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</si>
  <si>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</si>
  <si>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</si>
  <si>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</si>
  <si>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</si>
  <si>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</si>
  <si>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</si>
  <si>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</si>
  <si>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</si>
  <si>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</si>
  <si>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</si>
  <si>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</si>
  <si>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</si>
  <si>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</si>
  <si>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</si>
  <si>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</si>
  <si>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</si>
  <si>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</si>
  <si>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</si>
  <si>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</si>
  <si>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</si>
  <si>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</si>
  <si>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</si>
  <si>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</si>
  <si>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</si>
  <si>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</si>
  <si>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</si>
  <si>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</si>
  <si>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</si>
  <si>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</si>
  <si>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</si>
  <si>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</si>
  <si>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</si>
  <si>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</si>
  <si>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</si>
  <si>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</si>
  <si>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</si>
  <si>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</si>
  <si>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</si>
  <si>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</si>
  <si>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</si>
  <si>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</si>
  <si>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</si>
  <si>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</si>
  <si>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</si>
  <si>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</si>
  <si>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</si>
  <si>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</si>
  <si>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</si>
  <si>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</si>
  <si>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</si>
  <si>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</si>
  <si>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</si>
  <si>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</si>
  <si>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</si>
  <si>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</si>
  <si>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</si>
  <si>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</si>
  <si>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</si>
  <si>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</si>
  <si>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</si>
  <si>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</si>
  <si>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</si>
  <si>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</si>
  <si>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</si>
  <si>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</si>
  <si>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</si>
  <si>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</si>
  <si>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</si>
  <si>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</si>
  <si>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</si>
  <si>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</si>
  <si>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</si>
  <si>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</si>
  <si>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</si>
  <si>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</si>
  <si>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</si>
  <si>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</si>
  <si>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</si>
  <si>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</si>
  <si>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</si>
  <si>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</si>
  <si>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</si>
  <si>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</si>
  <si>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</si>
  <si>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</si>
  <si>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</si>
  <si>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</si>
  <si>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</si>
  <si>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</si>
  <si>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</si>
  <si>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</si>
  <si>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</si>
  <si>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</si>
  <si>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</si>
  <si>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</si>
  <si>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</si>
  <si>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</si>
  <si>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</si>
  <si>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</si>
  <si>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</si>
  <si>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</si>
  <si>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</si>
  <si>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</si>
  <si>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</si>
  <si>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</si>
  <si>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</si>
  <si>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</si>
  <si>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</si>
  <si>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</si>
  <si>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</si>
  <si>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</si>
  <si>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</si>
  <si>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</si>
  <si>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</si>
  <si>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</si>
  <si>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</si>
  <si>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</si>
  <si>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</si>
  <si>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</si>
  <si>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</si>
  <si>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</si>
  <si>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</si>
  <si>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</si>
  <si>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</si>
  <si>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</si>
  <si>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</si>
  <si>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</si>
  <si>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</si>
  <si>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</si>
  <si>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</si>
  <si>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</si>
  <si>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</si>
  <si>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</si>
  <si>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</si>
  <si>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</si>
  <si>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</si>
  <si>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</si>
  <si>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</si>
  <si>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</si>
  <si>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</si>
  <si>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</si>
  <si>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</si>
  <si>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</si>
  <si>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</si>
  <si>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</si>
  <si>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</si>
  <si>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</si>
  <si>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</si>
  <si>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</si>
  <si>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</si>
  <si>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</si>
  <si>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</si>
  <si>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</si>
  <si>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</si>
  <si>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</si>
  <si>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</si>
  <si>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</si>
  <si>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</si>
  <si>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</si>
  <si>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</si>
  <si>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</si>
  <si>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</si>
  <si>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</si>
  <si>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</si>
  <si>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</si>
  <si>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</si>
  <si>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</si>
  <si>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</si>
  <si>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</si>
  <si>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</si>
  <si>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</si>
  <si>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</si>
  <si>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</si>
  <si>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</si>
  <si>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</si>
  <si>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</si>
  <si>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</si>
  <si>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</si>
  <si>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</si>
  <si>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</si>
  <si>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</si>
  <si>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</si>
  <si>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</si>
  <si>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</si>
  <si>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</si>
  <si>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</si>
  <si>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</si>
  <si>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</si>
  <si>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</si>
  <si>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</si>
  <si>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</si>
  <si>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</si>
  <si>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</si>
  <si>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</si>
  <si>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</si>
  <si>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</si>
  <si>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</si>
  <si>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</si>
  <si>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</si>
  <si>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</si>
  <si>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</si>
  <si>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</si>
  <si>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</si>
  <si>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</si>
  <si>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</si>
  <si>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</si>
  <si>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</si>
  <si>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</si>
  <si>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</si>
  <si>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</si>
  <si>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</si>
  <si>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</si>
  <si>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</si>
  <si>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</si>
  <si>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</si>
  <si>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</si>
  <si>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</si>
  <si>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</si>
  <si>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</si>
  <si>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</si>
  <si>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</si>
  <si>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</si>
  <si>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</si>
  <si>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</si>
  <si>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</si>
  <si>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</si>
  <si>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</si>
  <si>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</si>
  <si>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</si>
  <si>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</si>
  <si>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</si>
  <si>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</si>
  <si>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</si>
  <si>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</si>
  <si>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</si>
  <si>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</si>
  <si>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</si>
  <si>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</si>
  <si>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</si>
  <si>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</si>
  <si>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</si>
  <si>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</si>
  <si>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</si>
  <si>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</si>
  <si>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</si>
  <si>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</si>
  <si>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</si>
  <si>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</si>
  <si>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</si>
  <si>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</si>
  <si>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</si>
  <si>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</si>
  <si>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</si>
  <si>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</si>
  <si>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</si>
  <si>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</si>
  <si>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</si>
  <si>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</si>
  <si>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</si>
  <si>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</si>
  <si>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</si>
  <si>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</si>
  <si>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</si>
  <si>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</si>
  <si>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</si>
  <si>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</si>
  <si>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</si>
  <si>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</si>
  <si>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</si>
  <si>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</si>
  <si>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</si>
  <si>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</si>
  <si>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</si>
  <si>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</si>
  <si>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</si>
  <si>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</si>
  <si>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</si>
  <si>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</si>
  <si>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</si>
  <si>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</si>
  <si>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</si>
  <si>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</si>
  <si>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</si>
  <si>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</si>
  <si>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</si>
  <si>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</si>
  <si>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</si>
  <si>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</si>
  <si>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</si>
  <si>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</si>
  <si>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</si>
  <si>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</si>
  <si>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</si>
  <si>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</si>
  <si>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</si>
  <si>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</si>
  <si>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</si>
  <si>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</si>
  <si>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</si>
  <si>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</si>
  <si>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</si>
  <si>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</si>
  <si>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</si>
  <si>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</si>
  <si>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</si>
  <si>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</si>
  <si>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</si>
  <si>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</si>
  <si>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</si>
  <si>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</si>
  <si>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</si>
  <si>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</si>
  <si>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</si>
  <si>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</si>
  <si>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</si>
  <si>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</si>
  <si>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</si>
  <si>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</si>
  <si>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</si>
  <si>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</si>
  <si>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</si>
  <si>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</si>
  <si>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</si>
  <si>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</si>
  <si>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</si>
  <si>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</si>
  <si>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</si>
  <si>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</si>
  <si>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</si>
  <si>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</si>
  <si>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</si>
  <si>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</si>
  <si>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</si>
  <si>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</si>
  <si>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</si>
  <si>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</si>
  <si>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</si>
  <si>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</si>
  <si>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</si>
  <si>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</si>
  <si>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</si>
  <si>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</si>
  <si>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</si>
  <si>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</si>
  <si>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</si>
  <si>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</si>
  <si>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</si>
  <si>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</si>
  <si>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</si>
  <si>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</si>
  <si>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</si>
  <si>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</si>
  <si>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</si>
  <si>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</si>
  <si>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</si>
  <si>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</si>
  <si>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</si>
  <si>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</si>
  <si>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</si>
  <si>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</si>
  <si>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</si>
  <si>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</si>
  <si>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</si>
  <si>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</si>
  <si>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</si>
  <si>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</si>
  <si>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</si>
  <si>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</si>
  <si>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</si>
  <si>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</si>
  <si>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</si>
  <si>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</si>
  <si>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</si>
  <si>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</si>
  <si>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</si>
  <si>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</si>
  <si>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</si>
  <si>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</si>
  <si>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</si>
  <si>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</si>
  <si>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</si>
  <si>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</si>
  <si>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</si>
  <si>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</si>
  <si>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</si>
  <si>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</si>
  <si>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</si>
  <si>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</si>
  <si>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</si>
  <si>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</si>
  <si>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</si>
  <si>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</si>
  <si>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</si>
  <si>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</si>
  <si>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</si>
  <si>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</si>
  <si>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</si>
  <si>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</si>
  <si>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</si>
  <si>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</si>
  <si>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</si>
  <si>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</si>
  <si>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</si>
  <si>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</si>
  <si>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</si>
  <si>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</si>
  <si>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</si>
  <si>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</si>
  <si>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</si>
  <si>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</si>
  <si>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</si>
  <si>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</si>
  <si>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</si>
  <si>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</si>
  <si>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</si>
  <si>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</si>
  <si>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</si>
  <si>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</si>
  <si>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</si>
  <si>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</si>
  <si>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</si>
  <si>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</si>
  <si>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</si>
  <si>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</si>
  <si>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</si>
  <si>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</si>
  <si>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</si>
  <si>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</si>
  <si>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</si>
  <si>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</si>
  <si>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</si>
  <si>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</si>
  <si>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</si>
  <si>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</si>
  <si>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</si>
  <si>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</si>
  <si>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</si>
  <si>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</si>
  <si>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</si>
  <si>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</si>
  <si>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</si>
  <si>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</si>
  <si>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</si>
  <si>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</si>
  <si>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</si>
  <si>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</si>
  <si>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</si>
  <si>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</si>
  <si>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</si>
  <si>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</si>
  <si>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</si>
  <si>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</si>
  <si>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</si>
  <si>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</si>
  <si>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</si>
  <si>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</si>
  <si>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</si>
  <si>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</si>
  <si>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</si>
  <si>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</si>
  <si>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</si>
  <si>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</si>
  <si>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</si>
  <si>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</si>
  <si>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</si>
  <si>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</si>
  <si>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</si>
  <si>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</si>
  <si>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</si>
  <si>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</si>
  <si>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</si>
  <si>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</si>
  <si>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</si>
  <si>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</si>
  <si>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</si>
  <si>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</si>
  <si>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</si>
  <si>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</si>
  <si>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</si>
  <si>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</si>
  <si>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</si>
  <si>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</si>
  <si>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</si>
  <si>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</si>
  <si>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</si>
  <si>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</si>
  <si>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</si>
  <si>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</si>
  <si>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</si>
  <si>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</si>
  <si>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</si>
  <si>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</si>
  <si>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</si>
  <si>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</si>
  <si>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</si>
  <si>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</si>
  <si>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</si>
  <si>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</si>
  <si>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</si>
  <si>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</si>
  <si>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</si>
  <si>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</si>
  <si>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</si>
  <si>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</si>
  <si>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</si>
  <si>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</si>
  <si>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</si>
  <si>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</si>
  <si>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</si>
  <si>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</si>
  <si>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</si>
  <si>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</si>
  <si>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</si>
  <si>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</si>
  <si>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</si>
  <si>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</si>
  <si>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</si>
  <si>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</si>
  <si>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</si>
  <si>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</si>
  <si>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</si>
  <si>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</si>
  <si>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</si>
  <si>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</si>
  <si>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</si>
  <si>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</si>
  <si>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</si>
  <si>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</si>
  <si>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</si>
  <si>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</si>
  <si>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</si>
  <si>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</si>
  <si>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</si>
  <si>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</si>
  <si>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</si>
  <si>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</si>
  <si>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</si>
  <si>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</si>
  <si>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</si>
  <si>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</si>
  <si>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</si>
  <si>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</si>
  <si>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</si>
  <si>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</si>
  <si>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</si>
  <si>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</si>
  <si>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</si>
  <si>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</si>
  <si>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</si>
  <si>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</si>
  <si>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</si>
  <si>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</si>
  <si>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</si>
  <si>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</si>
  <si>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</si>
  <si>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</si>
  <si>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</si>
  <si>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</si>
  <si>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</si>
  <si>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</si>
  <si>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</si>
  <si>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</si>
  <si>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</si>
  <si>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</si>
  <si>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</si>
  <si>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</si>
  <si>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</si>
  <si>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</si>
  <si>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</si>
  <si>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</si>
  <si>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</si>
  <si>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</si>
  <si>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</si>
  <si>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</si>
  <si>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</si>
  <si>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</si>
  <si>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</si>
  <si>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</si>
  <si>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</si>
  <si>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</si>
  <si>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</si>
  <si>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</si>
  <si>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</si>
  <si>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</si>
  <si>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</si>
  <si>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</si>
  <si>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</si>
  <si>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</si>
  <si>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</si>
  <si>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</si>
  <si>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</si>
  <si>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</si>
  <si>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</si>
  <si>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</si>
  <si>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</si>
  <si>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</si>
  <si>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</si>
  <si>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</si>
  <si>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</si>
  <si>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</si>
  <si>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</si>
  <si>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</si>
  <si>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</si>
  <si>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</si>
  <si>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</si>
  <si>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</si>
  <si>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</si>
  <si>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</si>
  <si>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</si>
  <si>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</si>
  <si>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</si>
  <si>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</si>
  <si>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</si>
  <si>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</si>
  <si>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</si>
  <si>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</si>
  <si>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</si>
  <si>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</si>
  <si>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</si>
  <si>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</si>
  <si>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</si>
  <si>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</si>
  <si>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</si>
  <si>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</si>
  <si>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</si>
  <si>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</si>
  <si>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</si>
  <si>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</si>
  <si>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</si>
  <si>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</si>
  <si>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</si>
  <si>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</si>
  <si>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</si>
  <si>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</si>
  <si>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</si>
  <si>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</si>
  <si>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</si>
  <si>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</si>
  <si>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</si>
  <si>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</si>
  <si>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</si>
  <si>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</si>
  <si>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</si>
  <si>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</si>
  <si>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</si>
  <si>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</si>
  <si>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</si>
  <si>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</si>
  <si>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</si>
  <si>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</si>
  <si>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</si>
  <si>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</si>
  <si>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</si>
  <si>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</si>
  <si>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</si>
  <si>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</si>
  <si>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</si>
  <si>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</si>
  <si>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</si>
  <si>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</si>
  <si>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</si>
  <si>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</si>
  <si>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</si>
  <si>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</si>
  <si>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</si>
  <si>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</si>
  <si>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</si>
  <si>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</si>
  <si>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</si>
  <si>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</si>
  <si>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</si>
  <si>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</si>
  <si>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</si>
  <si>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</si>
  <si>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</si>
  <si>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</si>
  <si>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</si>
  <si>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</si>
  <si>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</si>
  <si>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</si>
  <si>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</si>
  <si>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</si>
  <si>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</si>
  <si>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</si>
  <si>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</si>
  <si>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</si>
  <si>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</si>
  <si>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</si>
  <si>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</si>
  <si>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</si>
  <si>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</si>
  <si>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</si>
  <si>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</si>
  <si>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</si>
  <si>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</si>
  <si>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</si>
  <si>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</si>
  <si>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</si>
  <si>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</si>
  <si>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</si>
  <si>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</si>
  <si>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</si>
  <si>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</si>
  <si>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</si>
  <si>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</si>
  <si>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</si>
  <si>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</si>
  <si>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</si>
  <si>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</si>
  <si>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</si>
  <si>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</si>
  <si>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</si>
  <si>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</si>
  <si>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</si>
  <si>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</si>
  <si>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</si>
  <si>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</si>
  <si>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</si>
  <si>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</si>
  <si>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</si>
  <si>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</si>
  <si>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</si>
  <si>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</si>
  <si>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</si>
  <si>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</si>
  <si>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</si>
  <si>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</si>
  <si>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</si>
  <si>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</si>
  <si>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</si>
  <si>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</si>
  <si>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</si>
  <si>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</si>
  <si>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</si>
  <si>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</si>
  <si>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</si>
  <si>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</si>
  <si>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</si>
  <si>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</si>
  <si>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</si>
  <si>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</si>
  <si>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</si>
  <si>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</si>
  <si>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</si>
  <si>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</si>
  <si>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</si>
  <si>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</si>
  <si>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</si>
  <si>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</si>
  <si>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</si>
  <si>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</si>
  <si>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</si>
  <si>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</si>
  <si>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</si>
  <si>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</si>
  <si>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</si>
  <si>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</si>
  <si>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</si>
  <si>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</si>
  <si>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</si>
  <si>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</si>
  <si>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</si>
  <si>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</si>
  <si>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</si>
  <si>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</si>
  <si>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</si>
  <si>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</si>
  <si>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</si>
  <si>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</si>
  <si>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</si>
  <si>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</si>
  <si>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</si>
  <si>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</si>
  <si>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</si>
  <si>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</si>
  <si>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</si>
  <si>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</si>
  <si>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</si>
  <si>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</si>
  <si>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</si>
  <si>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</si>
  <si>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</si>
  <si>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</si>
  <si>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</si>
  <si>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</si>
  <si>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</si>
  <si>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</si>
  <si>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</si>
  <si>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</si>
  <si>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</si>
  <si>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</si>
  <si>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</si>
  <si>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</si>
  <si>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</si>
  <si>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</si>
  <si>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</si>
  <si>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</si>
  <si>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</si>
  <si>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</si>
  <si>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</si>
  <si>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</si>
  <si>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</si>
  <si>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</si>
  <si>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</si>
  <si>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</si>
  <si>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</si>
  <si>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</si>
  <si>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</si>
  <si>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</si>
  <si>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</si>
  <si>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</si>
  <si>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</si>
  <si>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</si>
  <si>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</si>
  <si>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</si>
  <si>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</si>
  <si>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</si>
  <si>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</si>
  <si>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</si>
  <si>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</si>
  <si>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</si>
  <si>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</si>
  <si>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</si>
  <si>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</si>
  <si>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</si>
  <si>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</si>
  <si>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</si>
  <si>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</si>
  <si>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</si>
  <si>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</si>
  <si>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</si>
  <si>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</si>
  <si>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</si>
  <si>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</si>
  <si>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</si>
  <si>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</si>
  <si>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</si>
  <si>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</si>
  <si>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</si>
  <si>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</si>
  <si>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</si>
  <si>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</si>
  <si>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</si>
  <si>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</si>
  <si>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</si>
  <si>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</si>
  <si>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</si>
  <si>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</si>
  <si>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</si>
  <si>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</si>
  <si>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</si>
  <si>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</si>
  <si>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</si>
  <si>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</si>
  <si>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</si>
  <si>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</si>
  <si>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</si>
  <si>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</si>
  <si>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</si>
  <si>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</si>
  <si>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</si>
  <si>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</si>
  <si>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</si>
  <si>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</si>
  <si>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</si>
  <si>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</si>
  <si>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</si>
  <si>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</si>
  <si>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</si>
  <si>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</si>
  <si>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</si>
  <si>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</si>
  <si>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</si>
  <si>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</si>
  <si>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</si>
  <si>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</si>
  <si>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</si>
  <si>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</si>
  <si>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</si>
  <si>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</si>
  <si>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</si>
  <si>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</si>
  <si>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</si>
  <si>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</si>
  <si>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</si>
  <si>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</si>
  <si>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</si>
  <si>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</si>
  <si>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</si>
  <si>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</si>
  <si>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</si>
  <si>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</si>
  <si>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</si>
  <si>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</si>
  <si>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</si>
  <si>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</si>
  <si>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</si>
  <si>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</si>
  <si>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</si>
  <si>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</si>
  <si>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</si>
  <si>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</si>
  <si>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</si>
  <si>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</si>
  <si>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</si>
  <si>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</si>
  <si>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</si>
  <si>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</si>
  <si>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</si>
  <si>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</si>
  <si>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</si>
  <si>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</si>
  <si>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</si>
  <si>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</si>
  <si>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</si>
  <si>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</si>
  <si>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</si>
  <si>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</si>
  <si>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</si>
  <si>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</si>
  <si>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</si>
  <si>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</si>
  <si>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</si>
  <si>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</si>
  <si>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</si>
  <si>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</si>
  <si>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</si>
  <si>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</si>
  <si>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</si>
  <si>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</si>
  <si>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</si>
  <si>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</si>
  <si>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</si>
  <si>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</si>
  <si>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</si>
  <si>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</si>
  <si>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</si>
  <si>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</si>
  <si>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</si>
  <si>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</si>
  <si>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</si>
  <si>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</si>
  <si>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</si>
  <si>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</si>
  <si>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</si>
  <si>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</si>
  <si>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</si>
  <si>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</si>
  <si>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</si>
  <si>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</si>
  <si>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</si>
  <si>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</si>
  <si>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</si>
  <si>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</si>
  <si>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</si>
  <si>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</si>
  <si>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</si>
  <si>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</si>
  <si>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</si>
  <si>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</si>
  <si>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</si>
  <si>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</si>
  <si>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</si>
  <si>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</si>
  <si>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</si>
  <si>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</si>
  <si>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</si>
  <si>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</si>
  <si>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</si>
  <si>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</si>
  <si>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</si>
  <si>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</si>
  <si>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</si>
  <si>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</si>
  <si>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</si>
  <si>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</si>
  <si>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</si>
  <si>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</si>
  <si>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</si>
  <si>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</si>
  <si>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</si>
  <si>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</si>
  <si>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</si>
  <si>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</si>
  <si>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</si>
  <si>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</si>
  <si>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</si>
  <si>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</si>
  <si>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</si>
  <si>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</si>
  <si>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</si>
  <si>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</si>
  <si>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</si>
  <si>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</si>
  <si>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</si>
  <si>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</si>
  <si>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</si>
  <si>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</si>
  <si>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</si>
  <si>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</si>
  <si>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</si>
  <si>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</si>
  <si>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</si>
  <si>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</si>
  <si>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</si>
  <si>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</si>
  <si>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</si>
  <si>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</si>
  <si>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</si>
  <si>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</si>
  <si>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</si>
  <si>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</si>
  <si>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</si>
  <si>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</si>
  <si>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</si>
  <si>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</si>
  <si>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</si>
  <si>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</si>
  <si>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</si>
  <si>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</si>
  <si>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</si>
  <si>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</si>
  <si>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</si>
  <si>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</si>
  <si>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</si>
  <si>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</si>
  <si>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</si>
  <si>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</si>
  <si>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</si>
  <si>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</si>
  <si>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</si>
  <si>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</si>
  <si>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</si>
  <si>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</si>
  <si>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</si>
  <si>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</si>
  <si>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</si>
  <si>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</si>
  <si>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</si>
  <si>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</si>
  <si>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</si>
  <si>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</si>
  <si>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</si>
  <si>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</si>
  <si>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</si>
  <si>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</si>
  <si>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</si>
  <si>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</si>
  <si>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</si>
  <si>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</si>
  <si>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</si>
  <si>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</si>
  <si>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</si>
  <si>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</si>
  <si>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</si>
  <si>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</si>
  <si>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</si>
  <si>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</si>
  <si>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</si>
  <si>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</si>
  <si>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</si>
  <si>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</si>
  <si>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</si>
  <si>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</si>
  <si>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</si>
  <si>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</si>
  <si>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</si>
  <si>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</si>
  <si>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</si>
  <si>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</si>
  <si>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</si>
  <si>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</si>
  <si>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</si>
  <si>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</si>
  <si>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</si>
  <si>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</si>
  <si>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</si>
  <si>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</si>
  <si>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</si>
  <si>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</si>
  <si>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</si>
  <si>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</si>
  <si>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</si>
  <si>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</si>
  <si>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</si>
  <si>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</si>
  <si>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</si>
  <si>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</si>
  <si>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</si>
  <si>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</si>
  <si>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</si>
  <si>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</si>
  <si>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</si>
  <si>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</si>
  <si>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</si>
  <si>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</si>
  <si>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</si>
  <si>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</si>
  <si>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</si>
  <si>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</si>
  <si>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</si>
  <si>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</si>
  <si>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</si>
  <si>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</si>
  <si>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</si>
  <si>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</si>
  <si>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</si>
  <si>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</si>
  <si>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</si>
  <si>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</si>
  <si>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</si>
  <si>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</si>
  <si>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</si>
  <si>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</si>
  <si>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</si>
  <si>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</si>
  <si>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</si>
  <si>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</si>
  <si>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</si>
  <si>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</si>
  <si>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</si>
  <si>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</si>
  <si>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</si>
  <si>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</si>
  <si>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</si>
  <si>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</si>
  <si>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</si>
  <si>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</si>
  <si>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</si>
  <si>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</si>
  <si>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</si>
  <si>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</si>
  <si>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</si>
  <si>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</si>
  <si>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</si>
  <si>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</si>
  <si>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</si>
  <si>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</si>
  <si>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</si>
  <si>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</si>
  <si>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</si>
  <si>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</si>
  <si>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</si>
  <si>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</si>
  <si>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</si>
  <si>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</si>
  <si>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</si>
  <si>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</si>
  <si>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</si>
  <si>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</si>
  <si>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</si>
  <si>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</si>
  <si>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</si>
  <si>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</si>
  <si>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</si>
  <si>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</si>
  <si>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</si>
  <si>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</si>
  <si>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</si>
  <si>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</si>
  <si>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</si>
  <si>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</si>
  <si>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</si>
  <si>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</si>
  <si>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</si>
  <si>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</si>
  <si>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</si>
  <si>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</si>
  <si>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</si>
  <si>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</si>
  <si>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</si>
  <si>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</si>
  <si>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</si>
  <si>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</si>
  <si>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</si>
  <si>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</si>
  <si>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</si>
  <si>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</si>
  <si>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</si>
  <si>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</si>
  <si>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</si>
  <si>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</si>
  <si>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</si>
  <si>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</si>
  <si>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</si>
  <si>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</si>
  <si>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</si>
  <si>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</si>
  <si>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</si>
  <si>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</si>
  <si>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</si>
  <si>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</si>
  <si>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</si>
  <si>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</si>
  <si>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</si>
  <si>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</si>
  <si>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</si>
  <si>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</si>
  <si>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</si>
  <si>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</si>
  <si>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</si>
  <si>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</si>
  <si>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</si>
  <si>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</si>
  <si>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</si>
  <si>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</si>
  <si>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</si>
  <si>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</si>
  <si>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</si>
  <si>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</si>
  <si>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</si>
  <si>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</si>
  <si>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</si>
  <si>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</si>
  <si>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</si>
  <si>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</si>
  <si>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</si>
  <si>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</si>
  <si>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</si>
  <si>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</si>
  <si>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</si>
  <si>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</si>
  <si>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</si>
  <si>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</si>
  <si>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</si>
  <si>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</si>
  <si>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</si>
  <si>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</si>
  <si>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</si>
  <si>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</si>
  <si>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</si>
  <si>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</si>
  <si>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</si>
  <si>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</si>
  <si>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</si>
  <si>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</si>
  <si>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</si>
  <si>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</si>
  <si>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</si>
  <si>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</si>
  <si>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</si>
  <si>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</si>
  <si>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</si>
  <si>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</si>
  <si>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</si>
  <si>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</si>
  <si>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</si>
  <si>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</si>
  <si>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</si>
  <si>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</si>
  <si>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</si>
  <si>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</si>
  <si>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</si>
  <si>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</si>
  <si>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</si>
  <si>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</si>
  <si>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</si>
  <si>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</si>
  <si>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</si>
  <si>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</si>
  <si>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</si>
  <si>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</si>
  <si>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</si>
  <si>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</si>
  <si>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</si>
  <si>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</si>
  <si>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</si>
  <si>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</si>
  <si>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</si>
  <si>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</si>
  <si>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</si>
  <si>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</si>
  <si>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</si>
  <si>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</si>
  <si>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</si>
  <si>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</si>
  <si>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</si>
  <si>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</si>
  <si>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</si>
  <si>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</si>
  <si>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</si>
  <si>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</si>
  <si>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</si>
  <si>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</si>
  <si>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</si>
  <si>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</si>
  <si>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</si>
  <si>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</si>
  <si>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</si>
  <si>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</si>
  <si>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</si>
  <si>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</si>
  <si>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</si>
  <si>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</si>
  <si>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</si>
  <si>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</si>
  <si>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</si>
  <si>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</si>
  <si>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</si>
  <si>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</si>
  <si>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</si>
  <si>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</si>
  <si>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</si>
  <si>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</si>
  <si>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</si>
  <si>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</si>
  <si>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</si>
  <si>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</si>
  <si>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</si>
  <si>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</si>
  <si>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</si>
  <si>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</si>
  <si>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</si>
  <si>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</si>
  <si>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</si>
  <si>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</si>
  <si>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</si>
  <si>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</si>
  <si>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</si>
  <si>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</si>
  <si>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</si>
  <si>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</si>
  <si>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</si>
  <si>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</si>
  <si>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</si>
  <si>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</si>
  <si>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</si>
  <si>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</si>
  <si>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</si>
  <si>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</si>
  <si>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</si>
  <si>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</si>
  <si>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</si>
  <si>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</si>
  <si>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</si>
  <si>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</si>
  <si>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</si>
  <si>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</si>
  <si>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</si>
  <si>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</si>
  <si>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</si>
  <si>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</si>
  <si>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</si>
  <si>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</si>
  <si>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</si>
  <si>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</si>
  <si>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</si>
  <si>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</si>
  <si>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</si>
  <si>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</si>
  <si>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</si>
  <si>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</si>
  <si>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</si>
  <si>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</si>
  <si>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</si>
  <si>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</si>
  <si>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</si>
  <si>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</si>
  <si>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</si>
  <si>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</si>
  <si>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</si>
  <si>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</si>
  <si>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</si>
  <si>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</si>
  <si>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</si>
  <si>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</si>
  <si>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</si>
  <si>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</si>
  <si>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</si>
  <si>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</si>
  <si>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</si>
  <si>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</si>
  <si>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</si>
  <si>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</si>
  <si>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</si>
  <si>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</si>
  <si>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</si>
  <si>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</si>
  <si>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</si>
  <si>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</si>
  <si>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</si>
  <si>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</si>
  <si>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</si>
  <si>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</si>
  <si>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</si>
  <si>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</si>
  <si>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</si>
  <si>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</si>
  <si>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</si>
  <si>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</si>
  <si>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</si>
  <si>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</si>
  <si>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</si>
  <si>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</si>
  <si>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</si>
  <si>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</si>
  <si>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</si>
  <si>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</si>
  <si>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</si>
  <si>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</si>
  <si>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</si>
  <si>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</si>
  <si>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</si>
  <si>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</si>
  <si>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</si>
  <si>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</si>
  <si>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</si>
  <si>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</si>
  <si>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</si>
  <si>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</si>
  <si>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</si>
  <si>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</si>
  <si>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</si>
  <si>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</si>
  <si>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</si>
  <si>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</si>
  <si>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</si>
  <si>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</si>
  <si>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</si>
  <si>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</si>
  <si>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</si>
  <si>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</si>
  <si>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</si>
  <si>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</si>
  <si>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</si>
  <si>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</si>
  <si>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</si>
  <si>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</si>
  <si>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</si>
  <si>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</si>
  <si>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</si>
  <si>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</si>
  <si>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</si>
  <si>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</si>
  <si>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</si>
  <si>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</si>
  <si>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</si>
  <si>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</si>
  <si>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</si>
  <si>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</si>
  <si>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</si>
  <si>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</si>
  <si>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</si>
  <si>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</si>
  <si>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</si>
  <si>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</si>
  <si>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</si>
  <si>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</si>
  <si>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</si>
  <si>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</si>
  <si>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</si>
  <si>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</si>
  <si>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</si>
  <si>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</si>
  <si>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</si>
  <si>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</si>
  <si>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</si>
  <si>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</si>
  <si>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</si>
  <si>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</si>
  <si>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</si>
  <si>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</si>
  <si>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</si>
  <si>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</si>
  <si>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</si>
  <si>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</si>
  <si>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</si>
  <si>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</si>
  <si>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</si>
  <si>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</si>
  <si>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</si>
  <si>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</si>
  <si>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</si>
  <si>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</si>
  <si>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</si>
  <si>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</si>
  <si>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</si>
  <si>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</si>
  <si>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</si>
  <si>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</si>
  <si>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</si>
  <si>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</si>
  <si>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</si>
  <si>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</si>
  <si>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</si>
  <si>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</si>
  <si>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</si>
  <si>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</si>
  <si>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</si>
  <si>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</si>
  <si>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</si>
  <si>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</si>
  <si>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</si>
  <si>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</si>
  <si>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</si>
  <si>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</si>
  <si>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</si>
  <si>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</si>
  <si>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</si>
  <si>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</si>
  <si>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</si>
  <si>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</si>
  <si>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</si>
  <si>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</si>
  <si>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</si>
  <si>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</si>
  <si>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</si>
  <si>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</si>
  <si>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</si>
  <si>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</si>
  <si>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</si>
  <si>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</si>
  <si>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</si>
  <si>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</si>
  <si>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</si>
  <si>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</si>
  <si>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</si>
  <si>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</si>
  <si>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</si>
  <si>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</si>
  <si>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</si>
  <si>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</si>
  <si>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</si>
  <si>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</si>
  <si>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</si>
  <si>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</si>
  <si>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</si>
  <si>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</si>
  <si>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</si>
  <si>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</si>
  <si>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</si>
  <si>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</si>
  <si>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</si>
  <si>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</si>
  <si>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</si>
  <si>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</si>
  <si>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</si>
  <si>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</si>
  <si>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</si>
  <si>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</si>
  <si>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</si>
  <si>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</si>
  <si>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</si>
  <si>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</si>
  <si>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</si>
  <si>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</si>
  <si>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</si>
  <si>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</si>
  <si>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</si>
  <si>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</si>
  <si>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</si>
  <si>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</si>
  <si>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</si>
  <si>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</si>
  <si>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</si>
  <si>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</si>
  <si>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</si>
  <si>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</si>
  <si>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</si>
  <si>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</si>
  <si>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</si>
  <si>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</si>
  <si>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</si>
  <si>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</si>
  <si>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</si>
  <si>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</si>
  <si>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</si>
  <si>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</si>
  <si>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</si>
  <si>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</si>
  <si>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</si>
  <si>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</si>
  <si>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</si>
  <si>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</si>
  <si>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</si>
  <si>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</si>
  <si>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</si>
  <si>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</si>
  <si>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</si>
  <si>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</si>
  <si>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</si>
  <si>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</si>
  <si>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</si>
  <si>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</si>
  <si>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</si>
  <si>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</si>
  <si>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</si>
  <si>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</si>
  <si>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</si>
  <si>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</si>
  <si>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</si>
  <si>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</si>
  <si>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</si>
  <si>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</si>
  <si>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</si>
  <si>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</si>
  <si>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</si>
  <si>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</si>
  <si>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</si>
  <si>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</si>
  <si>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</si>
  <si>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</si>
  <si>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</si>
  <si>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</si>
  <si>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</si>
  <si>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</si>
  <si>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</si>
  <si>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</si>
  <si>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</si>
  <si>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</si>
  <si>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</si>
  <si>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</si>
  <si>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</si>
  <si>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</si>
  <si>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</si>
  <si>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</si>
  <si>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</si>
  <si>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</si>
  <si>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</si>
  <si>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</si>
  <si>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</si>
  <si>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</si>
  <si>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</si>
  <si>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</si>
  <si>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</si>
  <si>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</si>
  <si>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</si>
  <si>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</si>
  <si>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</si>
  <si>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</si>
  <si>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</si>
  <si>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</si>
  <si>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</si>
  <si>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</si>
  <si>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</si>
  <si>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</si>
  <si>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</si>
  <si>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</si>
  <si>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</si>
  <si>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</si>
  <si>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</si>
  <si>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</si>
  <si>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</si>
  <si>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</si>
  <si>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</si>
  <si>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</si>
  <si>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</si>
  <si>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</si>
  <si>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</si>
  <si>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</si>
  <si>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</si>
  <si>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</si>
  <si>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</si>
  <si>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</si>
  <si>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</si>
  <si>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</si>
  <si>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</si>
  <si>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</si>
  <si>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</si>
  <si>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</si>
  <si>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</si>
  <si>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</si>
  <si>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</si>
  <si>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</si>
  <si>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</si>
  <si>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</si>
  <si>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</si>
  <si>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</si>
  <si>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</si>
  <si>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</si>
  <si>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</si>
  <si>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</si>
  <si>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</si>
  <si>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</si>
  <si>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</si>
  <si>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</si>
  <si>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</si>
  <si>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</si>
  <si>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</si>
  <si>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</si>
  <si>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</si>
  <si>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</si>
  <si>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</si>
  <si>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</si>
  <si>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</si>
  <si>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</si>
  <si>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</si>
  <si>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</si>
  <si>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</si>
  <si>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</si>
  <si>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</si>
  <si>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</si>
  <si>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</si>
  <si>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</si>
  <si>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</si>
  <si>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</si>
  <si>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</si>
  <si>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</si>
  <si>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</si>
  <si>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</si>
  <si>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</si>
  <si>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</si>
  <si>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</si>
  <si>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</si>
  <si>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</si>
  <si>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</si>
  <si>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</si>
  <si>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</si>
  <si>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</si>
  <si>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</si>
  <si>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</si>
  <si>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</si>
  <si>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</si>
  <si>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</si>
  <si>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</si>
  <si>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</si>
  <si>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</si>
  <si>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</si>
  <si>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</si>
  <si>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</si>
  <si>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</si>
  <si>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</si>
  <si>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</si>
  <si>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</si>
  <si>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</si>
  <si>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</si>
  <si>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</si>
  <si>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</si>
  <si>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</si>
  <si>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</si>
  <si>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</si>
  <si>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</si>
  <si>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</si>
  <si>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</si>
  <si>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</si>
  <si>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</si>
  <si>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</si>
  <si>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</si>
  <si>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</si>
  <si>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</si>
  <si>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</si>
  <si>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</si>
  <si>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</si>
  <si>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</si>
  <si>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</si>
  <si>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</si>
  <si>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</si>
  <si>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</si>
  <si>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</si>
  <si>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</si>
  <si>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</si>
  <si>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</si>
  <si>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</si>
  <si>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</si>
  <si>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</si>
  <si>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</si>
  <si>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</si>
  <si>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</si>
  <si>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</si>
  <si>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</si>
  <si>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</si>
  <si>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</si>
  <si>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</si>
  <si>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</si>
  <si>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</si>
  <si>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</si>
  <si>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</si>
  <si>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</si>
  <si>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</si>
  <si>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</si>
  <si>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</si>
  <si>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</si>
  <si>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</si>
  <si>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</si>
  <si>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</si>
  <si>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</si>
  <si>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</si>
  <si>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</si>
  <si>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</si>
  <si>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</si>
  <si>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</si>
  <si>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</si>
  <si>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</si>
  <si>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</si>
  <si>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</si>
  <si>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</si>
  <si>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</si>
  <si>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</si>
  <si>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</si>
  <si>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</si>
  <si>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</si>
  <si>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</si>
  <si>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</si>
  <si>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</si>
  <si>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</si>
  <si>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</si>
  <si>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</si>
  <si>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</si>
  <si>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</si>
  <si>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</si>
  <si>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</si>
  <si>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</si>
  <si>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</si>
  <si>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</si>
  <si>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</si>
  <si>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</si>
  <si>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</si>
  <si>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</si>
  <si>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</si>
  <si>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</si>
  <si>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</si>
  <si>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</si>
  <si>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</si>
  <si>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</si>
  <si>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</si>
  <si>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</si>
  <si>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</si>
  <si>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</si>
  <si>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</si>
  <si>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</si>
  <si>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</si>
  <si>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</si>
  <si>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</si>
  <si>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</si>
  <si>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</si>
  <si>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</si>
  <si>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</si>
  <si>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</si>
  <si>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</si>
  <si>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</si>
  <si>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</si>
  <si>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</si>
  <si>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</si>
  <si>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</si>
  <si>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</si>
  <si>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</si>
  <si>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</si>
  <si>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</si>
  <si>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</si>
  <si>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</si>
  <si>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</si>
  <si>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</si>
  <si>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</si>
  <si>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</si>
  <si>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</si>
  <si>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</si>
  <si>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</si>
  <si>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</si>
  <si>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</si>
  <si>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</si>
  <si>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</si>
  <si>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</si>
  <si>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</si>
  <si>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</si>
  <si>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</si>
  <si>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</si>
  <si>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</si>
  <si>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</si>
  <si>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</si>
  <si>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</si>
  <si>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</si>
  <si>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</si>
  <si>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</si>
  <si>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</si>
  <si>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</si>
  <si>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</si>
  <si>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</si>
  <si>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</si>
  <si>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</si>
  <si>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</si>
  <si>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</si>
  <si>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</si>
  <si>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</si>
  <si>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</si>
  <si>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</si>
  <si>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</si>
  <si>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</si>
  <si>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</si>
  <si>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</si>
  <si>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</si>
  <si>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</si>
  <si>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</si>
  <si>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</si>
  <si>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</si>
  <si>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</si>
  <si>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</si>
  <si>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</si>
  <si>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</si>
  <si>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</si>
  <si>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</si>
  <si>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</si>
  <si>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</si>
  <si>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</si>
  <si>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</si>
  <si>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</si>
  <si>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</si>
  <si>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</si>
  <si>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</si>
  <si>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</si>
  <si>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</si>
  <si>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</si>
  <si>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</si>
  <si>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</si>
  <si>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</si>
  <si>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</si>
  <si>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</si>
  <si>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</si>
  <si>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</si>
  <si>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</si>
  <si>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</si>
  <si>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</si>
  <si>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</si>
  <si>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</si>
  <si>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</si>
  <si>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</si>
  <si>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</si>
  <si>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</si>
  <si>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</si>
  <si>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</si>
  <si>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</si>
  <si>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</si>
  <si>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</si>
  <si>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</si>
  <si>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</si>
  <si>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</si>
  <si>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</si>
  <si>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</si>
  <si>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</si>
  <si>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</si>
  <si>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</si>
  <si>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</si>
  <si>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</si>
  <si>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</si>
  <si>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</si>
  <si>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</si>
  <si>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</si>
  <si>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</si>
  <si>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</si>
  <si>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</si>
  <si>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</si>
  <si>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</si>
  <si>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</si>
  <si>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</si>
  <si>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</si>
  <si>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</si>
  <si>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</si>
  <si>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</si>
  <si>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</si>
  <si>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</si>
  <si>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</si>
  <si>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</si>
  <si>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</si>
  <si>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</si>
  <si>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</si>
  <si>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</si>
  <si>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</si>
  <si>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</si>
  <si>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</si>
  <si>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</si>
  <si>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</si>
  <si>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</si>
  <si>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</si>
  <si>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</si>
  <si>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</si>
  <si>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</si>
  <si>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</si>
  <si>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</si>
  <si>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</si>
  <si>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</si>
  <si>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</si>
  <si>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</si>
  <si>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</si>
  <si>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</si>
  <si>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</si>
  <si>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</si>
  <si>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</si>
  <si>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</si>
  <si>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</si>
  <si>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</si>
  <si>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</si>
  <si>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</si>
  <si>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</si>
  <si>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</si>
  <si>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</si>
  <si>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</si>
  <si>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</si>
  <si>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</si>
  <si>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</si>
  <si>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</si>
  <si>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</si>
  <si>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</si>
  <si>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</si>
  <si>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</si>
  <si>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</si>
  <si>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</si>
  <si>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</si>
  <si>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</si>
  <si>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</si>
  <si>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</si>
  <si>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</si>
  <si>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</si>
  <si>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</si>
  <si>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</si>
  <si>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</si>
  <si>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</si>
  <si>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</si>
  <si>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</si>
  <si>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</si>
  <si>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</si>
  <si>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</si>
  <si>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</si>
  <si>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</si>
  <si>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</si>
  <si>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</si>
  <si>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</si>
  <si>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</si>
  <si>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</si>
  <si>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</si>
  <si>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</si>
  <si>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</si>
  <si>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</si>
  <si>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</si>
  <si>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</si>
  <si>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</si>
  <si>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</si>
  <si>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</si>
  <si>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</si>
  <si>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</si>
  <si>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</si>
  <si>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</si>
  <si>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</si>
  <si>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</si>
  <si>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</si>
  <si>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</si>
  <si>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</si>
  <si>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</si>
  <si>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</si>
  <si>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</si>
  <si>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</si>
  <si>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</si>
  <si>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</si>
  <si>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</si>
  <si>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</si>
  <si>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</si>
  <si>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</si>
  <si>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</si>
  <si>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</si>
  <si>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</si>
  <si>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</si>
  <si>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</si>
  <si>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</si>
  <si>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</si>
  <si>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</si>
  <si>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</si>
  <si>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</si>
  <si>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</si>
  <si>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</si>
  <si>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</si>
  <si>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</si>
  <si>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</si>
  <si>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</si>
  <si>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</si>
  <si>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</si>
  <si>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</si>
  <si>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</si>
  <si>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</si>
  <si>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</si>
  <si>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</si>
  <si>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</si>
  <si>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</si>
  <si>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</si>
  <si>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</si>
  <si>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</si>
  <si>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</si>
  <si>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</si>
  <si>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</si>
  <si>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</si>
  <si>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</si>
  <si>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</si>
  <si>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</si>
  <si>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</si>
  <si>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</si>
  <si>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</si>
  <si>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</si>
  <si>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</si>
  <si>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</si>
  <si>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</si>
  <si>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</si>
  <si>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</si>
  <si>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</si>
  <si>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</si>
  <si>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</si>
  <si>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</si>
  <si>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</si>
  <si>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</si>
  <si>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</si>
  <si>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</si>
  <si>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</si>
  <si>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</si>
  <si>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</si>
  <si>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</si>
  <si>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</si>
  <si>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</si>
  <si>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</si>
  <si>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</si>
  <si>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</si>
  <si>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</si>
  <si>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</si>
  <si>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</si>
  <si>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</si>
  <si>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</si>
  <si>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</si>
  <si>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</si>
  <si>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</si>
  <si>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</si>
  <si>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</si>
  <si>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</si>
  <si>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</si>
  <si>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</si>
  <si>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</si>
  <si>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</si>
  <si>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</si>
  <si>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</si>
  <si>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</si>
  <si>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</si>
  <si>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</si>
  <si>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</si>
  <si>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</si>
  <si>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</si>
  <si>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</si>
  <si>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</si>
  <si>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</si>
  <si>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</si>
  <si>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</si>
  <si>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</si>
  <si>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</si>
  <si>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</si>
  <si>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</si>
  <si>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</si>
  <si>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</si>
  <si>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</si>
  <si>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</si>
  <si>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</si>
  <si>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</si>
  <si>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</si>
  <si>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</si>
  <si>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</si>
  <si>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</si>
  <si>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</si>
  <si>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</si>
  <si>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</si>
  <si>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</si>
  <si>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</si>
  <si>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</si>
  <si>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</si>
  <si>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</si>
  <si>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</si>
  <si>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</si>
  <si>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</si>
  <si>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</si>
  <si>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</si>
  <si>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</si>
  <si>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</si>
  <si>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</si>
  <si>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</si>
  <si>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</si>
  <si>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</si>
  <si>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</si>
  <si>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</si>
  <si>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</si>
  <si>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</si>
  <si>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</si>
  <si>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</si>
  <si>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</si>
  <si>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</si>
  <si>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</si>
  <si>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</si>
  <si>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</si>
  <si>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</si>
  <si>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</si>
  <si>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</si>
  <si>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</si>
  <si>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</si>
  <si>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</si>
  <si>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</si>
  <si>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</si>
  <si>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</si>
  <si>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</si>
  <si>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</si>
  <si>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</si>
  <si>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</si>
  <si>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</si>
  <si>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</si>
  <si>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</si>
  <si>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</si>
  <si>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</si>
  <si>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</si>
  <si>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</si>
  <si>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</si>
  <si>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</si>
  <si>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</si>
  <si>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</si>
  <si>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</si>
  <si>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</si>
  <si>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</si>
  <si>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</si>
  <si>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</si>
  <si>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</si>
  <si>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</si>
  <si>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</si>
  <si>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</si>
  <si>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</si>
  <si>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</si>
  <si>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</si>
  <si>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</si>
  <si>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</si>
  <si>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</si>
  <si>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</si>
  <si>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</si>
  <si>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</si>
  <si>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</si>
  <si>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</si>
  <si>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</si>
  <si>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</si>
  <si>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</si>
  <si>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</si>
  <si>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</si>
  <si>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</si>
  <si>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</si>
  <si>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</si>
  <si>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</si>
  <si>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</si>
  <si>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</si>
  <si>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</si>
  <si>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</si>
  <si>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</si>
  <si>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</si>
  <si>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</si>
  <si>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</si>
  <si>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</si>
  <si>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</si>
  <si>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</si>
  <si>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</si>
  <si>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</si>
  <si>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</si>
  <si>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</si>
  <si>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</si>
  <si>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</si>
  <si>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</si>
  <si>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</si>
  <si>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</si>
  <si>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</si>
  <si>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</si>
  <si>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</si>
  <si>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</si>
  <si>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</si>
  <si>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</si>
  <si>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</si>
  <si>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</si>
  <si>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</si>
  <si>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</si>
  <si>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</si>
  <si>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</si>
  <si>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</si>
  <si>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</si>
  <si>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</si>
  <si>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</si>
  <si>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</si>
  <si>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</si>
  <si>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</si>
  <si>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</si>
  <si>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</si>
  <si>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</si>
  <si>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</si>
  <si>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</si>
  <si>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</si>
  <si>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</si>
  <si>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</si>
  <si>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</si>
  <si>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</si>
  <si>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</si>
  <si>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</si>
  <si>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</si>
  <si>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</si>
  <si>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</si>
  <si>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</si>
  <si>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</si>
  <si>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</si>
  <si>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</si>
  <si>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</si>
  <si>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</si>
  <si>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</si>
  <si>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</si>
  <si>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</si>
  <si>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</si>
  <si>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</si>
  <si>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</si>
  <si>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</si>
  <si>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</si>
  <si>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</si>
  <si>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</si>
  <si>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</si>
  <si>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</si>
  <si>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</si>
  <si>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</si>
  <si>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</si>
  <si>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</si>
  <si>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</si>
  <si>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</si>
  <si>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</si>
  <si>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</si>
  <si>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</si>
  <si>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</si>
  <si>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</si>
  <si>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</si>
  <si>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</si>
  <si>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</si>
  <si>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</si>
  <si>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</si>
  <si>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</si>
  <si>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</si>
  <si>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</si>
  <si>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</si>
  <si>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</si>
  <si>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</si>
  <si>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</si>
  <si>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</si>
  <si>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</si>
  <si>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</si>
  <si>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</si>
  <si>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</si>
  <si>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</si>
  <si>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</si>
  <si>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</si>
  <si>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</si>
  <si>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</si>
  <si>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</si>
  <si>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</si>
  <si>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</si>
  <si>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</si>
  <si>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</si>
  <si>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</si>
  <si>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</si>
  <si>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</si>
  <si>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</si>
  <si>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</si>
  <si>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</si>
  <si>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</si>
  <si>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</si>
  <si>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</si>
  <si>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</si>
  <si>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</si>
  <si>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</si>
  <si>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</si>
  <si>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</si>
  <si>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</si>
  <si>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</si>
  <si>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</si>
  <si>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</si>
  <si>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</si>
  <si>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</si>
  <si>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</si>
  <si>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</si>
  <si>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</si>
  <si>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</si>
  <si>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</si>
  <si>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</si>
  <si>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</si>
  <si>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</si>
  <si>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</si>
  <si>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</si>
  <si>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</si>
  <si>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</si>
  <si>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</si>
  <si>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</si>
  <si>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</si>
  <si>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</si>
  <si>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</si>
  <si>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</si>
  <si>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</si>
  <si>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</si>
  <si>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</si>
  <si>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</si>
  <si>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</si>
  <si>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</si>
  <si>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</si>
  <si>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</si>
  <si>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</si>
  <si>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</si>
  <si>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</si>
  <si>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</si>
  <si>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</si>
  <si>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</si>
  <si>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</si>
  <si>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</si>
  <si>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</si>
  <si>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</si>
  <si>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</si>
  <si>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</si>
  <si>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</si>
  <si>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</si>
  <si>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</si>
  <si>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</si>
  <si>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</si>
  <si>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</si>
  <si>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</si>
  <si>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</si>
  <si>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</si>
  <si>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</si>
  <si>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</si>
  <si>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</si>
  <si>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</si>
  <si>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</si>
  <si>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</si>
  <si>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</si>
  <si>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</si>
  <si>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</si>
  <si>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</si>
  <si>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</si>
  <si>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</si>
  <si>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</si>
  <si>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</si>
  <si>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</si>
  <si>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</si>
  <si>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</si>
  <si>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</si>
  <si>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</si>
  <si>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</si>
  <si>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</si>
  <si>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</si>
  <si>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</si>
  <si>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</si>
  <si>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</si>
  <si>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</si>
  <si>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</si>
  <si>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</si>
  <si>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</si>
  <si>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</si>
  <si>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</si>
  <si>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</si>
  <si>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</si>
  <si>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</si>
  <si>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</si>
  <si>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</si>
  <si>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</si>
  <si>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</si>
  <si>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</si>
  <si>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</si>
  <si>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</si>
  <si>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</si>
  <si>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</si>
  <si>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</si>
  <si>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</si>
  <si>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</si>
  <si>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</si>
  <si>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</si>
  <si>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</si>
  <si>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</si>
  <si>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</si>
  <si>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</si>
  <si>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</si>
  <si>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</si>
  <si>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</si>
  <si>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</si>
  <si>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</si>
  <si>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</si>
  <si>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</si>
  <si>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</si>
  <si>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</si>
  <si>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</si>
  <si>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</si>
  <si>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</si>
  <si>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</si>
  <si>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</si>
  <si>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</si>
  <si>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</si>
  <si>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</si>
  <si>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</si>
  <si>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</si>
  <si>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</si>
  <si>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</si>
  <si>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</si>
  <si>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</si>
  <si>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</si>
  <si>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</si>
  <si>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</si>
  <si>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</si>
  <si>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</si>
  <si>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</si>
  <si>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</si>
  <si>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</si>
  <si>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</si>
  <si>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</si>
  <si>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</si>
  <si>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</si>
  <si>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</si>
  <si>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</si>
  <si>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</si>
  <si>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</si>
  <si>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</si>
  <si>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</si>
  <si>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</si>
  <si>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</si>
  <si>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</si>
  <si>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</si>
  <si>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</si>
  <si>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</si>
  <si>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</si>
  <si>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</si>
  <si>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</si>
  <si>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</si>
  <si>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</si>
  <si>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</si>
  <si>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</si>
  <si>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</si>
  <si>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</si>
  <si>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</si>
  <si>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</si>
  <si>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</si>
  <si>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</si>
  <si>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</si>
  <si>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</si>
  <si>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</si>
  <si>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</si>
  <si>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</si>
  <si>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</si>
  <si>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</si>
  <si>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</si>
  <si>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</si>
  <si>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</si>
  <si>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</si>
  <si>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</si>
  <si>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</si>
  <si>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</si>
  <si>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</si>
  <si>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</si>
  <si>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</si>
  <si>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</si>
  <si>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</si>
  <si>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</si>
  <si>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</si>
  <si>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</si>
  <si>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</si>
  <si>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</si>
  <si>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</si>
  <si>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</si>
  <si>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</si>
  <si>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</si>
  <si>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</si>
  <si>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</si>
  <si>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</si>
  <si>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</si>
  <si>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</si>
  <si>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</si>
  <si>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</si>
  <si>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</si>
  <si>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</si>
  <si>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</si>
  <si>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</si>
  <si>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</si>
  <si>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</si>
  <si>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</si>
  <si>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</si>
  <si>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</si>
  <si>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</si>
  <si>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</si>
  <si>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</si>
  <si>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</si>
  <si>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</si>
  <si>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</si>
  <si>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</si>
  <si>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</si>
  <si>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</si>
  <si>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</si>
  <si>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</si>
  <si>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</si>
  <si>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</si>
  <si>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</si>
  <si>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</si>
  <si>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</si>
  <si>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</si>
  <si>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</si>
  <si>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</si>
  <si>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</si>
  <si>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</si>
  <si>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</si>
  <si>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</si>
  <si>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</si>
  <si>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</si>
  <si>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</si>
  <si>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</si>
  <si>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</si>
  <si>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</si>
  <si>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</si>
  <si>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</si>
  <si>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</si>
  <si>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</si>
  <si>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</si>
  <si>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</si>
  <si>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</si>
  <si>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</si>
  <si>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</si>
  <si>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</si>
  <si>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</si>
  <si>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</si>
  <si>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</si>
  <si>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</si>
  <si>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</si>
  <si>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</si>
  <si>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</si>
  <si>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</si>
  <si>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</si>
  <si>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</si>
  <si>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</si>
  <si>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</si>
  <si>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</si>
  <si>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</si>
  <si>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</si>
  <si>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</si>
  <si>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</si>
  <si>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</si>
  <si>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</si>
  <si>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</si>
  <si>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</si>
  <si>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</si>
  <si>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</si>
  <si>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</si>
  <si>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</si>
  <si>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</si>
  <si>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</si>
  <si>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</si>
  <si>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</si>
  <si>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</si>
  <si>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</si>
  <si>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</si>
  <si>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</si>
  <si>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</si>
  <si>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</si>
  <si>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</si>
  <si>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</si>
  <si>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</si>
  <si>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</si>
  <si>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</si>
  <si>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</si>
  <si>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</si>
  <si>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</si>
  <si>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</si>
  <si>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</si>
  <si>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</si>
  <si>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</si>
  <si>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</si>
  <si>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</si>
  <si>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</si>
  <si>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</si>
  <si>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</si>
  <si>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</si>
  <si>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</si>
  <si>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</si>
  <si>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</si>
  <si>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</si>
  <si>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</si>
  <si>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</si>
  <si>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</si>
  <si>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</si>
  <si>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</si>
  <si>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</si>
  <si>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</si>
  <si>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</si>
  <si>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</si>
  <si>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</si>
  <si>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</si>
  <si>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</si>
  <si>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</si>
  <si>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</si>
  <si>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</si>
  <si>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</si>
  <si>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</si>
  <si>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</si>
  <si>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</si>
  <si>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</si>
  <si>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</si>
  <si>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</si>
  <si>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</si>
  <si>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</si>
  <si>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</si>
  <si>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</si>
  <si>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</si>
  <si>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</si>
  <si>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</si>
  <si>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</si>
  <si>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</si>
  <si>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</si>
  <si>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</si>
  <si>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</si>
  <si>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</si>
  <si>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</si>
  <si>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</si>
  <si>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</si>
  <si>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</si>
  <si>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</si>
  <si>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</si>
  <si>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</si>
  <si>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</si>
  <si>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</si>
  <si>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</si>
  <si>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</si>
  <si>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</si>
  <si>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</si>
  <si>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</si>
  <si>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</si>
  <si>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</si>
  <si>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</si>
  <si>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</si>
  <si>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</si>
  <si>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</si>
  <si>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</si>
  <si>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</si>
  <si>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</si>
  <si>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</si>
  <si>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</si>
  <si>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</si>
  <si>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</si>
  <si>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</si>
  <si>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</si>
  <si>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</si>
  <si>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</si>
  <si>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</si>
  <si>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</si>
  <si>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</si>
  <si>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</si>
  <si>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</si>
  <si>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</si>
  <si>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</si>
  <si>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</si>
  <si>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</si>
  <si>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</si>
  <si>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</si>
  <si>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</si>
  <si>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</si>
  <si>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</si>
  <si>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</si>
  <si>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</si>
  <si>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</si>
  <si>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</si>
  <si>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</si>
  <si>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</si>
  <si>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</si>
  <si>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</si>
  <si>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</si>
  <si>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</si>
  <si>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</si>
  <si>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</si>
  <si>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</si>
  <si>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</si>
  <si>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</si>
  <si>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</si>
  <si>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</si>
  <si>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</si>
  <si>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</si>
  <si>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</si>
  <si>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</si>
  <si>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</si>
  <si>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</si>
  <si>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</si>
  <si>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</si>
  <si>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</si>
  <si>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</si>
  <si>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</si>
  <si>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</si>
  <si>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</si>
  <si>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</si>
  <si>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</si>
  <si>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</si>
  <si>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</si>
  <si>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</si>
  <si>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</si>
  <si>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</si>
  <si>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</si>
  <si>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</si>
  <si>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</si>
  <si>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</si>
  <si>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</si>
  <si>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</si>
  <si>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</si>
  <si>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</si>
  <si>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</si>
  <si>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</si>
  <si>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</si>
  <si>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</si>
  <si>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</si>
  <si>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</si>
  <si>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</si>
  <si>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</si>
  <si>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</si>
  <si>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</si>
  <si>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</si>
  <si>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</si>
  <si>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</si>
  <si>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</si>
  <si>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</si>
  <si>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</si>
  <si>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</si>
  <si>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</si>
  <si>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</si>
  <si>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</si>
  <si>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</si>
  <si>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</si>
  <si>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</si>
  <si>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</si>
  <si>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</si>
  <si>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</si>
  <si>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</si>
  <si>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</si>
  <si>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</si>
  <si>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</si>
  <si>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</si>
  <si>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</si>
  <si>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</si>
  <si>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</si>
  <si>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</si>
  <si>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</si>
  <si>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</si>
  <si>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</si>
  <si>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</si>
  <si>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</si>
  <si>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</si>
  <si>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</si>
  <si>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</si>
  <si>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</si>
  <si>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</si>
  <si>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</si>
  <si>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</si>
  <si>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</si>
  <si>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</si>
  <si>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</si>
  <si>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</si>
  <si>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</si>
  <si>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</si>
  <si>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</si>
  <si>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</si>
  <si>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</si>
  <si>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</si>
  <si>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</si>
  <si>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</si>
  <si>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</si>
  <si>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</si>
  <si>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</si>
  <si>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</si>
  <si>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</si>
  <si>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</si>
  <si>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</si>
  <si>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</si>
  <si>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</si>
  <si>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</si>
  <si>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</si>
  <si>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</si>
  <si>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</si>
  <si>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</si>
  <si>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</si>
  <si>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</si>
  <si>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</si>
  <si>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</si>
  <si>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</si>
  <si>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</si>
  <si>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</si>
  <si>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</si>
  <si>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</si>
  <si>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</si>
  <si>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</si>
  <si>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</si>
  <si>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</si>
  <si>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</si>
  <si>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</si>
  <si>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</si>
  <si>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</si>
  <si>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</si>
  <si>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</si>
  <si>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</si>
  <si>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</si>
  <si>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</si>
  <si>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</si>
  <si>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</si>
  <si>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</si>
  <si>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</si>
  <si>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</si>
  <si>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</si>
  <si>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</si>
  <si>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</si>
  <si>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</si>
  <si>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</si>
  <si>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</si>
  <si>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</si>
  <si>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</si>
  <si>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</si>
  <si>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</si>
  <si>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</si>
  <si>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</si>
  <si>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</si>
  <si>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</si>
  <si>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</si>
  <si>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</si>
  <si>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</si>
  <si>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</si>
  <si>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</si>
  <si>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</si>
  <si>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</si>
  <si>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</si>
  <si>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</si>
  <si>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</si>
  <si>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</si>
  <si>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</si>
  <si>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</si>
  <si>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</si>
  <si>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</si>
  <si>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</si>
  <si>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</si>
  <si>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</si>
  <si>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</si>
  <si>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</si>
  <si>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</si>
  <si>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</si>
  <si>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</si>
  <si>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</si>
  <si>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</si>
  <si>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</si>
  <si>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</si>
  <si>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</si>
  <si>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</si>
  <si>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</si>
  <si>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</si>
  <si>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</si>
  <si>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</si>
  <si>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</si>
  <si>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</si>
  <si>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</si>
  <si>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</si>
  <si>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</si>
  <si>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</si>
  <si>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</si>
  <si>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</si>
  <si>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</si>
  <si>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</si>
  <si>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</si>
  <si>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</si>
  <si>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</si>
  <si>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</si>
  <si>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</si>
  <si>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</si>
  <si>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</si>
  <si>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</si>
  <si>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</si>
  <si>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</si>
  <si>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</si>
  <si>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</si>
  <si>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</si>
  <si>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</si>
  <si>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</si>
  <si>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</si>
  <si>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</si>
  <si>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</si>
  <si>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</si>
  <si>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</si>
  <si>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</si>
  <si>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</si>
  <si>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</si>
  <si>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</si>
  <si>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</si>
  <si>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</si>
  <si>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</si>
  <si>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</si>
  <si>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</si>
  <si>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</si>
  <si>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</si>
  <si>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</si>
  <si>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</si>
  <si>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</si>
  <si>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</si>
  <si>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</si>
  <si>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</si>
  <si>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</si>
  <si>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</si>
  <si>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</si>
  <si>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</si>
  <si>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</si>
  <si>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</si>
  <si>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</si>
  <si>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</si>
  <si>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</si>
  <si>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</si>
  <si>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</si>
  <si>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</si>
  <si>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</si>
  <si>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</si>
  <si>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</si>
  <si>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</si>
  <si>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</si>
  <si>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</si>
  <si>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</si>
  <si>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</si>
  <si>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</si>
  <si>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</si>
  <si>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</si>
  <si>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</si>
  <si>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</si>
  <si>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</si>
  <si>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</si>
  <si>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</si>
  <si>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</si>
  <si>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</si>
  <si>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</si>
  <si>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</si>
  <si>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</si>
  <si>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</si>
  <si>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</si>
  <si>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</si>
  <si>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</si>
  <si>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</si>
  <si>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</si>
  <si>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</si>
  <si>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</si>
  <si>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</si>
  <si>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</si>
  <si>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</si>
  <si>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</si>
  <si>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</si>
  <si>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</si>
  <si>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</si>
  <si>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</si>
  <si>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</si>
  <si>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</si>
  <si>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</si>
  <si>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</si>
  <si>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</si>
  <si>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</si>
  <si>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</si>
  <si>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</si>
  <si>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</si>
  <si>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</si>
  <si>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</si>
  <si>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</si>
  <si>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</si>
  <si>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</si>
  <si>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</si>
  <si>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</si>
  <si>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</si>
  <si>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</si>
  <si>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</si>
  <si>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</si>
  <si>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</si>
  <si>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</si>
  <si>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</si>
  <si>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</si>
  <si>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</si>
  <si>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</si>
  <si>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</si>
  <si>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</si>
  <si>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</si>
  <si>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</si>
  <si>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</si>
  <si>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</si>
  <si>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</si>
  <si>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</si>
  <si>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</si>
  <si>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</si>
  <si>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</si>
  <si>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</si>
  <si>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</si>
  <si>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</si>
  <si>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</si>
  <si>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</si>
  <si>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</si>
  <si>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</si>
  <si>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</si>
  <si>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</si>
  <si>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</si>
  <si>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</si>
  <si>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</si>
  <si>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</si>
  <si>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</si>
  <si>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</si>
  <si>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</si>
  <si>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</si>
  <si>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</si>
  <si>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</si>
  <si>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</si>
  <si>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</si>
  <si>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</si>
  <si>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</si>
  <si>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</si>
  <si>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</si>
  <si>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</si>
  <si>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</si>
  <si>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</si>
  <si>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</si>
  <si>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</si>
  <si>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</si>
  <si>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</si>
  <si>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</si>
  <si>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</si>
  <si>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</si>
  <si>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</si>
  <si>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</si>
  <si>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</si>
  <si>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</si>
  <si>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</si>
  <si>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</si>
  <si>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</si>
  <si>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</si>
  <si>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</si>
  <si>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</si>
  <si>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</si>
  <si>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</si>
  <si>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</si>
  <si>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</si>
  <si>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</si>
  <si>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</si>
  <si>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</si>
  <si>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</si>
  <si>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</si>
  <si>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</si>
  <si>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</si>
  <si>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</si>
  <si>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</si>
  <si>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</si>
  <si>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</si>
  <si>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</si>
  <si>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</si>
  <si>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</si>
  <si>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</si>
  <si>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</si>
  <si>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</si>
  <si>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</si>
  <si>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</si>
  <si>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</si>
  <si>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</si>
  <si>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</si>
  <si>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</si>
  <si>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</si>
  <si>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</si>
  <si>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</si>
  <si>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</si>
  <si>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</si>
  <si>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</si>
  <si>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</si>
  <si>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</si>
  <si>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</si>
  <si>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</si>
  <si>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</si>
  <si>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</si>
  <si>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</si>
  <si>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</si>
  <si>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</si>
  <si>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</si>
  <si>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</si>
  <si>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</si>
  <si>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</si>
  <si>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</si>
  <si>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</si>
  <si>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</si>
  <si>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</si>
  <si>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</si>
  <si>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</si>
  <si>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</si>
  <si>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</si>
  <si>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</si>
  <si>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</si>
  <si>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</si>
  <si>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</si>
  <si>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</si>
  <si>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</si>
  <si>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</si>
  <si>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</si>
  <si>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</si>
  <si>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</si>
  <si>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</si>
  <si>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</si>
  <si>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</si>
  <si>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</si>
  <si>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</si>
  <si>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</si>
  <si>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</si>
  <si>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</si>
  <si>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</si>
  <si>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</si>
  <si>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</si>
  <si>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</si>
  <si>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</si>
  <si>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</si>
  <si>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</si>
  <si>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</si>
  <si>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</si>
  <si>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</si>
  <si>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</si>
  <si>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</si>
  <si>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</si>
  <si>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</si>
  <si>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</si>
  <si>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</si>
  <si>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</si>
  <si>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</si>
  <si>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</si>
  <si>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</si>
  <si>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</si>
  <si>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</si>
  <si>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</si>
  <si>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</si>
  <si>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</si>
  <si>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</si>
  <si>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</si>
  <si>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</si>
  <si>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</si>
  <si>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</si>
  <si>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</si>
  <si>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</si>
  <si>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</si>
  <si>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</si>
  <si>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</si>
  <si>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</si>
  <si>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</si>
  <si>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</si>
  <si>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</si>
  <si>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</si>
  <si>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</si>
  <si>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</si>
  <si>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</si>
  <si>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</si>
  <si>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</si>
  <si>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</si>
  <si>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</si>
  <si>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</si>
  <si>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</si>
  <si>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</si>
  <si>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</si>
  <si>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</si>
  <si>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</si>
  <si>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</si>
  <si>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</si>
  <si>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</si>
  <si>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</si>
  <si>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</si>
  <si>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</si>
  <si>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</si>
  <si>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</si>
  <si>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</si>
  <si>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</si>
  <si>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</si>
  <si>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</si>
  <si>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</si>
  <si>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</si>
  <si>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</si>
  <si>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</si>
  <si>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</si>
  <si>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</si>
  <si>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</si>
  <si>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</si>
  <si>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</si>
  <si>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</si>
  <si>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</si>
  <si>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</si>
  <si>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</si>
  <si>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</si>
  <si>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</si>
  <si>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</si>
  <si>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</si>
  <si>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</si>
  <si>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</si>
  <si>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</si>
  <si>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</si>
  <si>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</si>
  <si>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</si>
  <si>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</si>
  <si>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</si>
  <si>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</si>
  <si>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</si>
  <si>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</si>
  <si>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</si>
  <si>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</si>
  <si>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</si>
  <si>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</si>
  <si>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</si>
  <si>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</si>
  <si>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</si>
  <si>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</si>
  <si>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</si>
  <si>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</si>
  <si>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</si>
  <si>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</si>
  <si>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</si>
  <si>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</si>
  <si>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</si>
  <si>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</si>
  <si>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</si>
  <si>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</si>
  <si>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</si>
  <si>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</si>
  <si>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</si>
  <si>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</si>
  <si>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</si>
  <si>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</si>
  <si>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</si>
  <si>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</si>
  <si>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</si>
  <si>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</si>
  <si>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</si>
  <si>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</si>
  <si>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</si>
  <si>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</si>
  <si>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</si>
  <si>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</si>
  <si>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</si>
  <si>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</si>
  <si>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</si>
  <si>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</si>
  <si>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</si>
  <si>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</si>
  <si>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</si>
  <si>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</si>
  <si>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</si>
  <si>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</si>
  <si>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</si>
  <si>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</si>
  <si>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</si>
  <si>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</si>
  <si>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</si>
  <si>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</si>
  <si>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</si>
  <si>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</si>
  <si>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</si>
  <si>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</si>
  <si>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</si>
  <si>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</si>
  <si>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</si>
  <si>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</si>
  <si>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</si>
  <si>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</si>
  <si>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</si>
  <si>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</si>
  <si>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</si>
  <si>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</si>
  <si>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</si>
  <si>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</si>
  <si>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</si>
  <si>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</si>
  <si>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</si>
  <si>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</si>
  <si>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</si>
  <si>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</si>
  <si>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</si>
  <si>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</si>
  <si>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</si>
  <si>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</si>
  <si>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</si>
  <si>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</si>
  <si>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</si>
  <si>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</si>
  <si>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</si>
  <si>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</si>
  <si>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</si>
  <si>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</si>
  <si>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</si>
  <si>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</si>
  <si>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</si>
  <si>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</si>
  <si>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</si>
  <si>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</si>
  <si>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</si>
  <si>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</si>
  <si>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</si>
  <si>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</si>
  <si>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</si>
  <si>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</si>
  <si>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</si>
  <si>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</si>
  <si>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</si>
  <si>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</si>
  <si>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</si>
  <si>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</si>
  <si>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</si>
  <si>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</si>
  <si>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</si>
  <si>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</si>
  <si>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</si>
  <si>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</si>
  <si>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</si>
  <si>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</si>
  <si>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</si>
  <si>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</si>
  <si>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</si>
  <si>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</si>
  <si>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</si>
  <si>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</si>
  <si>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</si>
  <si>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</si>
  <si>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</si>
  <si>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</si>
  <si>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</si>
  <si>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</si>
  <si>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</si>
  <si>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</si>
  <si>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</si>
  <si>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</si>
  <si>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</si>
  <si>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</si>
  <si>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</si>
  <si>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</si>
  <si>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</si>
  <si>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</si>
  <si>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</si>
  <si>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</si>
  <si>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</si>
  <si>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</si>
  <si>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</si>
  <si>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</si>
  <si>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</si>
  <si>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</si>
  <si>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</si>
  <si>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</si>
  <si>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</si>
  <si>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</si>
  <si>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</si>
  <si>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</si>
  <si>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</si>
  <si>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</si>
  <si>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</si>
  <si>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</si>
  <si>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</si>
  <si>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</si>
  <si>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</si>
  <si>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</si>
  <si>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</si>
  <si>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</si>
  <si>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</si>
  <si>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</si>
  <si>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</si>
  <si>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</si>
  <si>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</si>
  <si>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</si>
  <si>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</si>
  <si>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</si>
  <si>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</si>
  <si>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</si>
  <si>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</si>
  <si>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</si>
  <si>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</si>
  <si>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</si>
  <si>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</si>
  <si>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</si>
  <si>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</si>
  <si>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</si>
  <si>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</si>
  <si>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</si>
  <si>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</si>
  <si>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</si>
  <si>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</si>
  <si>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</si>
  <si>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</si>
  <si>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</si>
  <si>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</si>
  <si>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</si>
  <si>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</si>
  <si>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</si>
  <si>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</si>
  <si>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</si>
  <si>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</si>
  <si>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</si>
  <si>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</si>
  <si>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</si>
  <si>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</si>
  <si>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</si>
  <si>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</si>
  <si>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</si>
  <si>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</si>
  <si>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</si>
  <si>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</si>
  <si>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</si>
  <si>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</si>
  <si>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</si>
  <si>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</si>
  <si>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</si>
  <si>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</si>
  <si>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</si>
  <si>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</si>
  <si>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</si>
  <si>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</si>
  <si>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</si>
  <si>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</si>
  <si>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</si>
  <si>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</si>
  <si>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</si>
  <si>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</si>
  <si>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</si>
  <si>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</si>
  <si>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</si>
  <si>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</si>
  <si>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</si>
  <si>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</si>
  <si>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</si>
  <si>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</si>
  <si>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</si>
  <si>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</si>
  <si>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</si>
  <si>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</si>
  <si>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</si>
  <si>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</si>
  <si>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</si>
  <si>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</si>
  <si>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</si>
  <si>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</si>
  <si>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</si>
  <si>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</si>
  <si>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</si>
  <si>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</si>
  <si>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</si>
  <si>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</si>
  <si>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</si>
  <si>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</si>
  <si>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</si>
  <si>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</si>
  <si>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</si>
  <si>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</si>
  <si>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</si>
  <si>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</si>
  <si>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</si>
  <si>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</si>
  <si>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</si>
  <si>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</si>
  <si>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</si>
  <si>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</si>
  <si>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</si>
  <si>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</si>
  <si>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</si>
  <si>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</si>
  <si>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</si>
  <si>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</si>
  <si>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</si>
  <si>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</si>
  <si>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</si>
  <si>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</si>
  <si>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</si>
  <si>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</si>
  <si>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</si>
  <si>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</si>
  <si>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</si>
  <si>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</si>
  <si>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</si>
  <si>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</si>
  <si>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</si>
  <si>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</si>
  <si>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</si>
  <si>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</si>
  <si>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</si>
  <si>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</si>
  <si>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</si>
  <si>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</si>
  <si>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</si>
  <si>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</si>
  <si>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</si>
  <si>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</si>
  <si>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</si>
  <si>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</si>
  <si>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</si>
  <si>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</si>
  <si>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</si>
  <si>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</si>
  <si>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</si>
  <si>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</si>
  <si>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</si>
  <si>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</si>
  <si>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</si>
  <si>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</si>
  <si>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</si>
  <si>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</si>
  <si>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</si>
  <si>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</si>
  <si>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</si>
  <si>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</si>
  <si>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</si>
  <si>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</si>
  <si>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</si>
  <si>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</si>
  <si>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</si>
  <si>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</si>
  <si>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</si>
  <si>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</si>
  <si>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</si>
  <si>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</si>
  <si>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</si>
  <si>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</si>
  <si>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</si>
  <si>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</si>
  <si>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</si>
  <si>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</si>
  <si>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</si>
  <si>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</si>
  <si>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</si>
  <si>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</si>
  <si>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</si>
  <si>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</si>
  <si>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</si>
  <si>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</si>
  <si>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</si>
  <si>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</si>
  <si>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</si>
  <si>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</si>
  <si>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</si>
  <si>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</si>
  <si>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</si>
  <si>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</si>
  <si>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</si>
  <si>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</si>
  <si>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</si>
  <si>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</si>
  <si>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</si>
  <si>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</si>
  <si>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</si>
  <si>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</si>
  <si>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</si>
  <si>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</si>
  <si>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</si>
  <si>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</si>
  <si>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</si>
  <si>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</si>
  <si>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</si>
  <si>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</si>
  <si>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</si>
  <si>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</si>
  <si>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</si>
  <si>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</si>
  <si>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</si>
  <si>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</si>
  <si>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</si>
  <si>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</si>
  <si>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</si>
  <si>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</si>
  <si>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</si>
  <si>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</si>
  <si>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</si>
  <si>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</si>
  <si>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</si>
  <si>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</si>
  <si>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</si>
  <si>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</si>
  <si>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</si>
  <si>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</si>
  <si>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</si>
  <si>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</si>
  <si>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</si>
  <si>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</si>
  <si>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</si>
  <si>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</si>
  <si>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</si>
  <si>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</si>
  <si>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</si>
  <si>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</si>
  <si>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</si>
  <si>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</si>
  <si>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</si>
  <si>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</si>
  <si>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</si>
  <si>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</si>
  <si>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</si>
  <si>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</si>
  <si>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</si>
  <si>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</si>
  <si>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</si>
  <si>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</si>
  <si>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</si>
  <si>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</si>
  <si>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</si>
  <si>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</si>
  <si>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</si>
  <si>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</si>
  <si>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</si>
  <si>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</si>
  <si>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</si>
  <si>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</si>
  <si>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</si>
  <si>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</si>
  <si>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</si>
  <si>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</si>
  <si>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</si>
  <si>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</si>
  <si>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</si>
  <si>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</si>
  <si>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</si>
  <si>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</si>
  <si>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</si>
  <si>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</si>
  <si>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</si>
  <si>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</si>
  <si>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</si>
  <si>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</si>
  <si>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</si>
  <si>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</si>
  <si>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</si>
  <si>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</si>
  <si>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</si>
  <si>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</si>
  <si>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</si>
  <si>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</si>
  <si>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</si>
  <si>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</si>
  <si>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</si>
  <si>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</si>
  <si>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</si>
  <si>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</si>
  <si>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</si>
  <si>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</si>
  <si>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</si>
  <si>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</si>
  <si>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</si>
  <si>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</si>
  <si>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</si>
  <si>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</si>
  <si>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</si>
  <si>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</si>
  <si>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</si>
  <si>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</si>
  <si>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</si>
  <si>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</si>
  <si>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</si>
  <si>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</si>
  <si>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</si>
  <si>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</si>
  <si>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</si>
  <si>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</si>
  <si>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</si>
  <si>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</si>
  <si>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</si>
  <si>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</si>
  <si>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</si>
  <si>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</si>
  <si>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</si>
  <si>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</si>
  <si>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</si>
  <si>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</si>
  <si>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</si>
  <si>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</si>
  <si>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</si>
  <si>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</si>
  <si>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</si>
  <si>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</si>
  <si>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</si>
  <si>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</si>
  <si>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</si>
  <si>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</si>
  <si>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</si>
  <si>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</si>
  <si>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</si>
  <si>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</si>
  <si>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</si>
  <si>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</si>
  <si>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</si>
  <si>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</si>
  <si>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</si>
  <si>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</si>
  <si>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</si>
  <si>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</si>
  <si>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</si>
  <si>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</si>
  <si>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</si>
  <si>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</si>
  <si>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</si>
  <si>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</si>
  <si>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</si>
  <si>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</si>
  <si>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</si>
  <si>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</si>
  <si>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</si>
  <si>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</si>
  <si>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</si>
  <si>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</si>
  <si>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</si>
  <si>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</si>
  <si>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</si>
  <si>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</si>
  <si>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</si>
  <si>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</si>
  <si>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</si>
  <si>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</si>
  <si>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</si>
  <si>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</si>
  <si>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</si>
  <si>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</si>
  <si>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</si>
  <si>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</si>
  <si>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</si>
  <si>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</si>
  <si>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</si>
  <si>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</si>
  <si>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</si>
  <si>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</si>
  <si>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</si>
  <si>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</si>
  <si>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</si>
  <si>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</si>
  <si>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</si>
  <si>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</si>
  <si>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</si>
  <si>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</si>
  <si>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</si>
  <si>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</si>
  <si>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</si>
  <si>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</si>
  <si>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</si>
  <si>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</si>
  <si>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</si>
  <si>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</si>
  <si>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</si>
  <si>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</si>
  <si>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</si>
  <si>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</si>
  <si>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</si>
  <si>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</si>
  <si>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</si>
  <si>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</si>
  <si>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</si>
  <si>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</si>
  <si>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</si>
  <si>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</si>
  <si>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</si>
  <si>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</si>
  <si>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</si>
  <si>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</si>
  <si>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</si>
  <si>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</si>
  <si>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</si>
  <si>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</si>
  <si>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</si>
  <si>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</si>
  <si>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</si>
  <si>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</si>
  <si>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</si>
  <si>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</si>
  <si>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</si>
  <si>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</si>
  <si>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</si>
  <si>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</si>
  <si>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</si>
  <si>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</si>
  <si>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</si>
  <si>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</si>
  <si>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</si>
  <si>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</si>
  <si>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</si>
  <si>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</si>
  <si>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</si>
  <si>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</si>
  <si>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</si>
  <si>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</si>
  <si>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</si>
  <si>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</si>
  <si>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</si>
  <si>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</si>
  <si>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</si>
  <si>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</si>
  <si>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</si>
  <si>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</si>
  <si>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</si>
  <si>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</si>
  <si>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</si>
  <si>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</si>
  <si>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</si>
  <si>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</si>
  <si>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</si>
  <si>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</si>
  <si>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</si>
  <si>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</si>
  <si>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</si>
  <si>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</si>
  <si>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</si>
  <si>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</si>
  <si>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</si>
  <si>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</si>
  <si>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</si>
  <si>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</si>
  <si>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</si>
  <si>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</si>
  <si>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</si>
  <si>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</si>
  <si>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</si>
  <si>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</si>
  <si>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</si>
  <si>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</si>
  <si>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</si>
  <si>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</si>
  <si>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</si>
  <si>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</si>
  <si>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</si>
  <si>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</si>
  <si>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</si>
  <si>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</si>
  <si>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</si>
  <si>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</si>
  <si>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</si>
  <si>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</si>
  <si>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</si>
  <si>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</si>
  <si>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</si>
  <si>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</si>
  <si>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</si>
  <si>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</si>
  <si>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</si>
  <si>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</si>
  <si>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</si>
  <si>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</si>
  <si>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</si>
  <si>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</si>
  <si>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</si>
  <si>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</si>
  <si>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</si>
  <si>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</si>
  <si>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</si>
  <si>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</si>
  <si>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</si>
  <si>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</si>
  <si>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</si>
  <si>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</si>
  <si>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</si>
  <si>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</si>
  <si>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</si>
  <si>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</si>
  <si>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</si>
  <si>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</si>
  <si>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</si>
  <si>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</si>
  <si>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</si>
  <si>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</si>
  <si>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</si>
  <si>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</si>
  <si>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</si>
  <si>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</si>
  <si>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</si>
  <si>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</si>
  <si>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</si>
  <si>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</si>
  <si>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</si>
  <si>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</si>
  <si>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</si>
  <si>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</si>
  <si>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</si>
  <si>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</si>
  <si>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</si>
  <si>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</si>
  <si>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</si>
  <si>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</si>
  <si>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</si>
  <si>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</si>
  <si>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</si>
  <si>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</si>
  <si>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</si>
  <si>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</si>
  <si>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</si>
  <si>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</si>
  <si>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</si>
  <si>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</si>
  <si>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</si>
  <si>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</si>
  <si>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</si>
  <si>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</si>
  <si>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</si>
  <si>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</si>
  <si>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</si>
  <si>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</si>
  <si>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</si>
  <si>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</si>
  <si>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</si>
  <si>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</si>
  <si>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</si>
  <si>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</si>
  <si>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</si>
  <si>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</si>
  <si>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</si>
  <si>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</si>
  <si>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</si>
  <si>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</si>
  <si>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</si>
  <si>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</si>
  <si>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</si>
  <si>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</si>
  <si>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</si>
  <si>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</si>
  <si>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</si>
  <si>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</si>
  <si>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</si>
  <si>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</si>
  <si>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</si>
  <si>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</si>
  <si>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</si>
  <si>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</si>
  <si>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</si>
  <si>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</si>
  <si>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</si>
  <si>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</si>
  <si>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</si>
  <si>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</si>
  <si>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</si>
  <si>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</si>
  <si>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</si>
  <si>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</si>
  <si>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</si>
  <si>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</si>
  <si>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</si>
  <si>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</si>
  <si>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</si>
  <si>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</si>
  <si>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</si>
  <si>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</si>
  <si>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</si>
  <si>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</si>
  <si>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</si>
  <si>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</si>
  <si>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</si>
  <si>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</si>
  <si>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</si>
  <si>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</si>
  <si>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</si>
  <si>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</si>
  <si>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</si>
  <si>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</si>
  <si>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</si>
  <si>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</si>
  <si>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</si>
  <si>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</si>
  <si>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</si>
  <si>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</si>
  <si>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</si>
  <si>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</si>
  <si>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</si>
  <si>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</si>
  <si>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</si>
  <si>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</si>
  <si>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</si>
  <si>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</si>
  <si>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</si>
  <si>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</si>
  <si>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</si>
  <si>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</si>
  <si>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</si>
  <si>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</si>
  <si>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</si>
  <si>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</si>
  <si>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</si>
  <si>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</si>
  <si>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</si>
  <si>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</si>
  <si>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</si>
  <si>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</si>
  <si>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</si>
  <si>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</si>
  <si>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</si>
  <si>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</si>
  <si>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</si>
  <si>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</si>
  <si>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</si>
  <si>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</si>
  <si>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</si>
  <si>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</si>
  <si>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</si>
  <si>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</si>
  <si>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</si>
  <si>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</si>
  <si>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</si>
  <si>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</si>
  <si>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</si>
  <si>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</si>
  <si>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</si>
  <si>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</si>
  <si>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</si>
  <si>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</si>
  <si>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</si>
  <si>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</si>
  <si>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</si>
  <si>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</si>
  <si>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</si>
  <si>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</si>
  <si>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</si>
  <si>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</si>
  <si>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</si>
  <si>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</si>
  <si>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</si>
  <si>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</si>
  <si>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</si>
  <si>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</si>
  <si>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</si>
  <si>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</si>
  <si>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</si>
  <si>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</si>
  <si>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</si>
  <si>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</si>
  <si>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</si>
  <si>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</si>
  <si>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</si>
  <si>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</si>
  <si>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</si>
  <si>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</si>
  <si>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</si>
  <si>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</si>
  <si>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</si>
  <si>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</si>
  <si>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</si>
  <si>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</si>
  <si>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</si>
  <si>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</si>
  <si>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</si>
  <si>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</si>
  <si>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</si>
  <si>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</si>
  <si>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</si>
  <si>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</si>
  <si>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</si>
  <si>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</si>
  <si>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</si>
  <si>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</si>
  <si>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</si>
  <si>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</si>
  <si>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</si>
  <si>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</si>
  <si>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</si>
  <si>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</si>
  <si>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</si>
  <si>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</si>
  <si>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</si>
  <si>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</si>
  <si>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</si>
  <si>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</si>
  <si>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</si>
  <si>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</si>
  <si>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</si>
  <si>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</si>
  <si>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</si>
  <si>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</si>
  <si>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</si>
  <si>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</si>
  <si>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</si>
  <si>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</si>
  <si>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</si>
  <si>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</si>
  <si>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</si>
  <si>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</si>
  <si>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</si>
  <si>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</si>
  <si>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</si>
  <si>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</si>
  <si>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</si>
  <si>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</si>
  <si>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</si>
  <si>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</si>
  <si>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</si>
  <si>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</si>
  <si>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</si>
  <si>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</si>
  <si>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</si>
  <si>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</si>
  <si>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</si>
  <si>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</si>
  <si>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</si>
  <si>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</si>
  <si>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</si>
  <si>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</si>
  <si>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</si>
  <si>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</si>
  <si>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</si>
  <si>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</si>
  <si>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</si>
  <si>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</si>
  <si>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</si>
  <si>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</si>
  <si>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</si>
  <si>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</si>
  <si>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</si>
  <si>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</si>
  <si>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</si>
  <si>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</si>
  <si>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</si>
  <si>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</si>
  <si>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</si>
  <si>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</si>
  <si>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</si>
  <si>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</si>
  <si>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</si>
  <si>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</si>
  <si>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</si>
  <si>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</si>
  <si>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</si>
  <si>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</si>
  <si>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</si>
  <si>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</si>
  <si>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</si>
  <si>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</si>
  <si>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</si>
  <si>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</si>
  <si>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</si>
  <si>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</si>
  <si>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</si>
  <si>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</si>
  <si>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</si>
  <si>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</si>
  <si>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</si>
  <si>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</si>
  <si>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</si>
  <si>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</si>
  <si>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</si>
  <si>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</si>
  <si>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</si>
  <si>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</si>
  <si>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</si>
  <si>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</si>
  <si>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</si>
  <si>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</si>
  <si>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</si>
  <si>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</si>
  <si>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</si>
  <si>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</si>
  <si>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</si>
  <si>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</si>
  <si>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</si>
  <si>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</si>
  <si>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</si>
  <si>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</si>
  <si>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</si>
  <si>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</si>
  <si>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</si>
  <si>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</si>
  <si>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</si>
  <si>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</si>
  <si>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</si>
  <si>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</si>
  <si>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</si>
  <si>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</si>
  <si>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</si>
  <si>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</si>
  <si>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</si>
  <si>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</si>
  <si>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</si>
  <si>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</si>
  <si>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</si>
  <si>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</si>
  <si>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</si>
  <si>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</si>
  <si>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</si>
  <si>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</si>
  <si>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</si>
  <si>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</si>
  <si>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</si>
  <si>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</si>
  <si>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</si>
  <si>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</si>
  <si>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</si>
  <si>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</si>
  <si>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</si>
  <si>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</si>
  <si>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</si>
  <si>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</si>
  <si>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</si>
  <si>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</si>
  <si>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</si>
  <si>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</si>
  <si>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</si>
  <si>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</si>
  <si>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</si>
  <si>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</si>
  <si>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</si>
  <si>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</si>
  <si>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</si>
  <si>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</si>
  <si>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</si>
  <si>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</si>
  <si>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</si>
  <si>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</si>
  <si>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</si>
  <si>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</si>
  <si>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</si>
  <si>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</si>
  <si>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</si>
  <si>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</si>
  <si>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</si>
  <si>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</si>
  <si>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</si>
  <si>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</si>
  <si>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</si>
  <si>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</si>
  <si>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</si>
  <si>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</si>
  <si>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</si>
  <si>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</si>
  <si>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</si>
  <si>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</si>
  <si>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</si>
  <si>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</si>
  <si>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</si>
  <si>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</si>
  <si>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</si>
  <si>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</si>
  <si>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</si>
  <si>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</si>
  <si>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</si>
  <si>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</si>
  <si>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</si>
  <si>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</si>
  <si>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</si>
  <si>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</si>
  <si>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</si>
  <si>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</si>
  <si>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</si>
  <si>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</si>
  <si>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</si>
  <si>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</si>
  <si>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</si>
  <si>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</si>
  <si>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</si>
  <si>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</si>
  <si>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</si>
  <si>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</si>
  <si>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</si>
  <si>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</si>
  <si>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</si>
  <si>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</si>
  <si>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</si>
  <si>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</si>
  <si>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</si>
  <si>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</si>
  <si>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</si>
  <si>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</si>
  <si>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</si>
  <si>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</si>
  <si>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</si>
  <si>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</si>
  <si>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</si>
  <si>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</si>
  <si>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</si>
  <si>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</si>
  <si>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</si>
  <si>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</si>
  <si>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</si>
  <si>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</si>
  <si>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</si>
  <si>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</si>
  <si>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</si>
  <si>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</si>
  <si>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</si>
  <si>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</si>
  <si>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</si>
  <si>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</si>
  <si>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</si>
  <si>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</si>
  <si>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</si>
  <si>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</si>
  <si>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</si>
  <si>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</si>
  <si>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</si>
  <si>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</si>
  <si>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</si>
  <si>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</si>
  <si>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</si>
  <si>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</si>
  <si>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</si>
  <si>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</si>
  <si>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</si>
  <si>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</si>
  <si>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</si>
  <si>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</si>
  <si>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</si>
  <si>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</si>
  <si>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</si>
  <si>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</si>
  <si>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</si>
  <si>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</si>
  <si>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</si>
  <si>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</si>
  <si>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</si>
  <si>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</si>
  <si>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</si>
  <si>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</si>
  <si>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</si>
  <si>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</si>
  <si>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</si>
  <si>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</si>
  <si>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</si>
  <si>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</si>
  <si>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</si>
  <si>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</si>
  <si>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</si>
  <si>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</si>
  <si>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</si>
  <si>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</si>
  <si>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</si>
  <si>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</si>
  <si>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</si>
  <si>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</si>
  <si>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</si>
  <si>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</si>
  <si>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</si>
  <si>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</si>
  <si>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</si>
  <si>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</si>
  <si>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</si>
  <si>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</si>
  <si>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</si>
  <si>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</si>
  <si>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</si>
  <si>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</si>
  <si>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</si>
  <si>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</si>
  <si>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</si>
  <si>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</si>
  <si>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</si>
  <si>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</si>
  <si>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</si>
  <si>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</si>
  <si>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</si>
  <si>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</si>
  <si>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</si>
  <si>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</si>
  <si>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</si>
  <si>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</si>
  <si>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</si>
  <si>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</si>
  <si>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</si>
  <si>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</si>
  <si>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</si>
  <si>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</si>
  <si>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</si>
  <si>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</si>
  <si>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</si>
  <si>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</si>
  <si>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</si>
  <si>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</si>
  <si>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</si>
  <si>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</si>
  <si>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</si>
  <si>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</si>
  <si>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</si>
  <si>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</si>
  <si>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</si>
  <si>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</si>
  <si>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</si>
  <si>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</si>
  <si>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</si>
  <si>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</si>
  <si>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</si>
  <si>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</si>
  <si>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</si>
  <si>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</si>
  <si>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</si>
  <si>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</si>
  <si>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</si>
  <si>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</si>
  <si>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</si>
  <si>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</si>
  <si>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</si>
  <si>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</si>
  <si>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</si>
  <si>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</si>
  <si>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</si>
  <si>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</si>
  <si>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</si>
  <si>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</si>
  <si>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</si>
  <si>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</si>
  <si>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</si>
  <si>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</si>
  <si>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</si>
  <si>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</si>
  <si>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</si>
  <si>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</si>
  <si>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</si>
  <si>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</si>
  <si>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</si>
  <si>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</si>
  <si>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</si>
  <si>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</si>
  <si>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</si>
  <si>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</si>
  <si>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</si>
  <si>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</si>
  <si>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</si>
  <si>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</si>
  <si>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</si>
  <si>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</si>
  <si>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</si>
  <si>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</si>
  <si>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</si>
  <si>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</si>
  <si>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</si>
  <si>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</si>
  <si>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</si>
  <si>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</si>
  <si>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</si>
  <si>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</si>
  <si>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</si>
  <si>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</si>
  <si>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</si>
  <si>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</si>
  <si>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</si>
  <si>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</si>
  <si>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</si>
  <si>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</si>
  <si>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</si>
  <si>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</si>
  <si>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</si>
  <si>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</si>
  <si>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</si>
  <si>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</si>
  <si>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</si>
  <si>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</si>
  <si>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</si>
  <si>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</si>
  <si>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</si>
  <si>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</si>
  <si>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</si>
  <si>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</si>
  <si>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</si>
  <si>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</si>
  <si>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</si>
  <si>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</si>
  <si>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</si>
  <si>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</si>
  <si>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</si>
  <si>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</si>
  <si>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</si>
  <si>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</si>
  <si>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</si>
  <si>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</si>
  <si>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</si>
  <si>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</si>
  <si>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</si>
  <si>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</si>
  <si>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</si>
  <si>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</si>
  <si>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</si>
  <si>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</si>
  <si>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</si>
  <si>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</si>
  <si>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</si>
  <si>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</si>
  <si>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</si>
  <si>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</si>
  <si>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</si>
  <si>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</si>
  <si>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</si>
  <si>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</si>
  <si>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</si>
  <si>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</si>
  <si>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</si>
  <si>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</si>
  <si>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</si>
  <si>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</si>
  <si>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</si>
  <si>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</si>
  <si>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</si>
  <si>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</si>
  <si>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</si>
  <si>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</si>
  <si>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</si>
  <si>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</si>
  <si>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</si>
  <si>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</si>
  <si>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</si>
  <si>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</si>
  <si>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</si>
  <si>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</si>
  <si>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</si>
  <si>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</si>
  <si>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</si>
  <si>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</si>
  <si>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</si>
  <si>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</si>
  <si>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</si>
  <si>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</si>
  <si>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</si>
  <si>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</si>
  <si>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</si>
  <si>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</si>
  <si>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</si>
  <si>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</si>
  <si>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</si>
  <si>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</si>
  <si>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</si>
  <si>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</si>
  <si>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</si>
  <si>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</si>
  <si>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</si>
  <si>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</si>
  <si>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</si>
  <si>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</si>
  <si>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</si>
  <si>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</si>
  <si>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</si>
  <si>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</si>
  <si>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</si>
  <si>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</si>
  <si>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</si>
  <si>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</si>
  <si>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</si>
  <si>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</si>
  <si>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</si>
  <si>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</si>
  <si>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</si>
  <si>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</si>
  <si>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</si>
  <si>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</si>
  <si>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</si>
  <si>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</si>
  <si>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</si>
  <si>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</si>
  <si>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</si>
  <si>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</si>
  <si>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</si>
  <si>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</si>
  <si>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</si>
  <si>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</si>
  <si>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</si>
  <si>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</si>
  <si>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</si>
  <si>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</si>
  <si>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</si>
  <si>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</si>
  <si>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</si>
  <si>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</si>
  <si>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</si>
  <si>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</si>
  <si>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</si>
  <si>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</si>
  <si>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</si>
  <si>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</si>
  <si>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</si>
  <si>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</si>
  <si>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</si>
  <si>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</si>
  <si>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</si>
  <si>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</si>
  <si>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</si>
  <si>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</si>
  <si>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</si>
  <si>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</si>
  <si>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</si>
  <si>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</si>
  <si>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</si>
  <si>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</si>
  <si>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</si>
  <si>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</si>
  <si>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</si>
  <si>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</si>
  <si>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</si>
  <si>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</si>
  <si>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</si>
  <si>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</si>
  <si>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</si>
  <si>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</si>
  <si>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</si>
  <si>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</si>
  <si>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</si>
  <si>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</si>
  <si>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</si>
  <si>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</si>
  <si>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</si>
  <si>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</si>
  <si>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</si>
  <si>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</si>
  <si>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</si>
  <si>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</si>
  <si>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</si>
  <si>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</si>
  <si>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</si>
  <si>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</si>
  <si>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</si>
  <si>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</si>
  <si>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</si>
  <si>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</si>
  <si>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</si>
  <si>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</si>
  <si>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</si>
  <si>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</si>
  <si>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</si>
  <si>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</si>
  <si>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</si>
  <si>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</si>
  <si>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</si>
  <si>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</si>
  <si>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</si>
  <si>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</si>
  <si>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</si>
  <si>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</si>
  <si>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</si>
  <si>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</si>
  <si>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</si>
  <si>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</si>
  <si>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</si>
  <si>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</si>
  <si>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</si>
  <si>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</si>
  <si>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</si>
  <si>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</si>
  <si>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</si>
  <si>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</si>
  <si>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</si>
  <si>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</si>
  <si>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</si>
  <si>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</si>
  <si>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</si>
  <si>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</si>
  <si>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</si>
  <si>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</si>
  <si>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</si>
  <si>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</si>
  <si>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</si>
  <si>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</si>
  <si>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</si>
  <si>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</si>
  <si>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</si>
  <si>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</si>
  <si>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</si>
  <si>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</si>
  <si>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</si>
  <si>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</si>
  <si>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</si>
  <si>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</si>
  <si>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</si>
  <si>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</si>
  <si>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</si>
  <si>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</si>
  <si>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</si>
  <si>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</si>
  <si>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</si>
  <si>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</si>
  <si>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</si>
  <si>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</si>
  <si>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</si>
  <si>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</si>
  <si>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</si>
  <si>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</si>
  <si>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</si>
  <si>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</si>
  <si>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</si>
  <si>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</si>
  <si>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</si>
  <si>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</si>
  <si>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</si>
  <si>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</si>
  <si>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</si>
  <si>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</si>
  <si>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</si>
  <si>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</si>
  <si>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</si>
  <si>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</si>
  <si>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</si>
  <si>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</si>
  <si>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</si>
  <si>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</si>
  <si>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</si>
  <si>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</si>
  <si>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</si>
  <si>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</si>
  <si>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</si>
  <si>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</si>
  <si>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</si>
  <si>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</si>
  <si>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</si>
  <si>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</si>
  <si>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</si>
  <si>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</si>
  <si>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</si>
  <si>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</si>
  <si>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</si>
  <si>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</si>
  <si>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</si>
  <si>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</si>
  <si>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</si>
  <si>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</si>
  <si>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</si>
  <si>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</si>
  <si>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</si>
  <si>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</si>
  <si>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</si>
  <si>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</si>
  <si>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</si>
  <si>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</si>
  <si>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</si>
  <si>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</si>
  <si>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</si>
  <si>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</si>
  <si>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</si>
  <si>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</si>
  <si>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</si>
  <si>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</si>
  <si>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</si>
  <si>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</si>
  <si>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</si>
  <si>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</si>
  <si>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</si>
  <si>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</si>
  <si>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</si>
  <si>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</si>
  <si>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</si>
  <si>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</si>
  <si>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</si>
  <si>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</si>
  <si>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</si>
  <si>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</si>
  <si>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</si>
  <si>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</si>
  <si>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</si>
  <si>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</si>
  <si>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</si>
  <si>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</si>
  <si>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</si>
  <si>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</si>
  <si>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</si>
  <si>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</si>
  <si>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</si>
  <si>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</si>
  <si>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</si>
  <si>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</si>
  <si>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</si>
  <si>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</si>
  <si>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</si>
  <si>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</si>
  <si>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</si>
  <si>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</si>
  <si>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</si>
  <si>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</si>
  <si>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</si>
  <si>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</si>
  <si>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</si>
  <si>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</si>
  <si>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</si>
  <si>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</si>
  <si>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</si>
  <si>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</si>
  <si>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</si>
  <si>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</si>
  <si>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</si>
  <si>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</si>
  <si>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</si>
  <si>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</si>
  <si>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</si>
  <si>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</si>
  <si>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</si>
  <si>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</si>
  <si>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</si>
  <si>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</si>
  <si>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</si>
  <si>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</si>
  <si>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</si>
  <si>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</si>
  <si>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</si>
  <si>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</si>
  <si>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</si>
  <si>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</si>
  <si>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</si>
  <si>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</si>
  <si>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</si>
  <si>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</si>
  <si>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</si>
  <si>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</si>
  <si>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</si>
  <si>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</si>
  <si>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</si>
  <si>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</si>
  <si>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</si>
  <si>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</si>
  <si>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</si>
  <si>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</si>
  <si>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</si>
  <si>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</si>
  <si>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</si>
  <si>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</si>
  <si>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</si>
  <si>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</si>
  <si>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</si>
  <si>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</si>
  <si>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</si>
  <si>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</si>
  <si>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</si>
  <si>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</si>
  <si>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</si>
  <si>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</si>
  <si>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</si>
  <si>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</si>
  <si>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</si>
  <si>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</si>
  <si>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</si>
  <si>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</si>
  <si>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</si>
  <si>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</si>
  <si>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</si>
  <si>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</si>
  <si>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</si>
  <si>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</si>
  <si>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</si>
  <si>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</si>
  <si>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</si>
  <si>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</si>
  <si>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</si>
  <si>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</si>
  <si>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</si>
  <si>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</si>
  <si>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</si>
  <si>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</si>
  <si>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</si>
  <si>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</si>
  <si>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</si>
  <si>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</si>
  <si>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</si>
  <si>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</si>
  <si>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</si>
  <si>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</si>
  <si>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</si>
  <si>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</si>
  <si>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</si>
  <si>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</si>
  <si>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</si>
  <si>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</si>
  <si>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</si>
  <si>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</si>
  <si>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</si>
  <si>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</si>
  <si>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</si>
  <si>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</si>
  <si>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</si>
  <si>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</si>
  <si>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</si>
  <si>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</si>
  <si>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</si>
  <si>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</si>
  <si>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</si>
  <si>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</si>
  <si>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</si>
  <si>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</si>
  <si>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</si>
  <si>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</si>
  <si>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</si>
  <si>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</si>
  <si>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</si>
  <si>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</si>
  <si>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</si>
  <si>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</si>
  <si>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</si>
  <si>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</si>
  <si>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</si>
  <si>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</si>
  <si>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</si>
  <si>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</si>
  <si>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</si>
  <si>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</si>
  <si>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</si>
  <si>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</si>
  <si>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</si>
  <si>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</si>
  <si>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</si>
  <si>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</si>
  <si>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</si>
  <si>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</si>
  <si>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</si>
  <si>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</si>
  <si>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</si>
  <si>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</si>
  <si>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</si>
  <si>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</si>
  <si>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</si>
  <si>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</si>
  <si>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</si>
  <si>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</si>
  <si>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</si>
  <si>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</si>
  <si>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</si>
  <si>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</si>
  <si>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</si>
  <si>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</si>
  <si>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</si>
  <si>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</si>
  <si>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</si>
  <si>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</si>
  <si>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</si>
  <si>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</si>
  <si>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</si>
  <si>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</si>
  <si>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</si>
  <si>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</si>
  <si>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</si>
  <si>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</si>
  <si>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</si>
  <si>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</si>
  <si>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</si>
  <si>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</si>
  <si>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</si>
  <si>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</si>
  <si>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</si>
  <si>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</si>
  <si>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</si>
  <si>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</si>
  <si>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</si>
  <si>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</si>
  <si>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</si>
  <si>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</si>
  <si>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</si>
  <si>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</si>
  <si>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</si>
  <si>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</si>
  <si>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</si>
  <si>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</si>
  <si>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</si>
  <si>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</si>
  <si>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</si>
  <si>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</si>
  <si>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</si>
  <si>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</si>
  <si>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</si>
  <si>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</si>
  <si>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</si>
  <si>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</si>
  <si>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</si>
  <si>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</si>
  <si>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</si>
  <si>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</si>
  <si>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</si>
  <si>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</si>
  <si>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</si>
  <si>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</si>
  <si>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</si>
  <si>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</si>
  <si>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</si>
  <si>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</si>
  <si>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</si>
  <si>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</si>
  <si>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</si>
  <si>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</si>
  <si>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</si>
  <si>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</si>
  <si>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</si>
  <si>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</si>
  <si>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</si>
  <si>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</si>
  <si>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</si>
  <si>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</si>
  <si>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</si>
  <si>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</si>
  <si>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</si>
  <si>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</si>
  <si>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</si>
  <si>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</si>
  <si>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</si>
  <si>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</si>
  <si>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</si>
  <si>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</si>
  <si>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</si>
  <si>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</si>
  <si>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</si>
  <si>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</si>
  <si>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</si>
  <si>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</si>
  <si>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</si>
  <si>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</si>
  <si>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</si>
  <si>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</si>
  <si>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</si>
  <si>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</si>
  <si>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</si>
  <si>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</si>
  <si>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</si>
  <si>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</si>
  <si>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</si>
  <si>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</si>
  <si>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</si>
  <si>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</si>
  <si>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</si>
  <si>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</si>
  <si>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</si>
  <si>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</si>
  <si>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</si>
  <si>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</si>
  <si>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</si>
  <si>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</si>
  <si>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</si>
  <si>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</si>
  <si>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</si>
  <si>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</si>
  <si>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</si>
  <si>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</si>
  <si>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</si>
  <si>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</si>
  <si>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</si>
  <si>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</si>
  <si>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</si>
  <si>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</si>
  <si>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</si>
  <si>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</si>
  <si>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</si>
  <si>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</si>
  <si>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</si>
  <si>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</si>
  <si>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</si>
  <si>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</si>
  <si>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</si>
  <si>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</si>
  <si>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</si>
  <si>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</si>
  <si>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</si>
  <si>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</si>
  <si>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</si>
  <si>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</si>
  <si>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</si>
  <si>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</si>
  <si>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</si>
  <si>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</si>
  <si>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</si>
  <si>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</si>
  <si>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</si>
  <si>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</si>
  <si>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</si>
  <si>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</si>
  <si>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</si>
  <si>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</si>
  <si>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</si>
  <si>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</si>
  <si>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</si>
  <si>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</si>
  <si>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</si>
  <si>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</si>
  <si>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</si>
  <si>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</si>
  <si>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</si>
  <si>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</si>
  <si>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</si>
  <si>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</si>
  <si>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</si>
  <si>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</si>
  <si>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</si>
  <si>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</si>
  <si>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</si>
  <si>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</si>
  <si>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</si>
  <si>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</si>
  <si>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</si>
  <si>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</si>
  <si>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</si>
  <si>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</si>
  <si>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</si>
  <si>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</si>
  <si>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</si>
  <si>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</si>
  <si>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</si>
  <si>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</si>
  <si>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</si>
  <si>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</si>
  <si>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</si>
  <si>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</si>
  <si>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</si>
  <si>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</si>
  <si>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</si>
  <si>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</si>
  <si>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</si>
  <si>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</si>
  <si>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</si>
  <si>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</si>
  <si>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</si>
  <si>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</si>
  <si>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</si>
  <si>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</si>
  <si>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</si>
  <si>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</si>
  <si>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</si>
  <si>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</si>
  <si>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</si>
  <si>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</si>
  <si>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</si>
  <si>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</si>
  <si>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</si>
  <si>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</si>
  <si>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</si>
  <si>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</si>
  <si>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</si>
  <si>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</si>
  <si>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</si>
  <si>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</si>
  <si>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</si>
  <si>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</si>
  <si>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</si>
  <si>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</si>
  <si>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</si>
  <si>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</si>
  <si>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</si>
  <si>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</si>
  <si>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</si>
  <si>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</si>
  <si>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</si>
  <si>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</si>
  <si>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</si>
  <si>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</si>
  <si>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</si>
  <si>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</si>
  <si>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</si>
  <si>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</si>
  <si>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</si>
  <si>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</si>
  <si>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</si>
  <si>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</si>
  <si>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</si>
  <si>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</si>
  <si>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</si>
  <si>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</si>
  <si>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</si>
  <si>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</si>
  <si>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</si>
  <si>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</si>
  <si>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</si>
  <si>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</si>
  <si>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</si>
  <si>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</si>
  <si>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</si>
  <si>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</si>
  <si>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</si>
  <si>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</si>
  <si>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</si>
  <si>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</si>
  <si>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</si>
  <si>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</si>
  <si>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</si>
  <si>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</si>
  <si>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</si>
  <si>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</si>
  <si>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</si>
  <si>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</si>
  <si>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</si>
  <si>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</si>
  <si>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</si>
  <si>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</si>
  <si>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</si>
  <si>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</si>
  <si>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</si>
  <si>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</si>
  <si>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</si>
  <si>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</si>
  <si>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</si>
  <si>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</si>
  <si>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</si>
  <si>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</si>
  <si>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</si>
  <si>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</si>
  <si>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</si>
  <si>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</si>
  <si>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</si>
  <si>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</si>
  <si>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</si>
  <si>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</si>
  <si>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</si>
  <si>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</si>
  <si>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</si>
  <si>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</si>
  <si>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</si>
  <si>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</si>
  <si>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</si>
  <si>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</si>
  <si>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</si>
  <si>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</si>
  <si>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</si>
  <si>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</si>
  <si>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</si>
  <si>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</si>
  <si>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</si>
  <si>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</si>
  <si>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</si>
  <si>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</si>
  <si>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</si>
  <si>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</si>
  <si>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</si>
  <si>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</si>
  <si>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</si>
  <si>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</si>
  <si>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</si>
  <si>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</si>
  <si>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</si>
  <si>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</si>
  <si>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</si>
  <si>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</si>
  <si>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</si>
  <si>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</si>
  <si>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</si>
  <si>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</si>
  <si>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</si>
  <si>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</si>
  <si>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</si>
  <si>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</si>
  <si>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</si>
  <si>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</si>
  <si>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</si>
  <si>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</si>
  <si>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</si>
  <si>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</si>
  <si>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</si>
  <si>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</si>
  <si>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</si>
  <si>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</si>
  <si>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</si>
  <si>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</si>
  <si>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</si>
  <si>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</si>
  <si>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</si>
  <si>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</si>
  <si>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</si>
  <si>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</si>
  <si>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</si>
  <si>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</si>
  <si>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</si>
  <si>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</si>
  <si>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</si>
  <si>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</si>
  <si>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</si>
  <si>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</si>
  <si>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</si>
  <si>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</si>
  <si>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</si>
  <si>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</si>
  <si>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</si>
  <si>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</si>
  <si>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</si>
  <si>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</si>
  <si>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</si>
  <si>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</si>
  <si>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</si>
  <si>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</si>
  <si>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</si>
  <si>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</si>
  <si>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</si>
  <si>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</si>
  <si>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</si>
  <si>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</si>
  <si>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</si>
  <si>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</si>
  <si>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</si>
  <si>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</si>
  <si>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</si>
  <si>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</si>
  <si>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</si>
  <si>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</si>
  <si>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</si>
  <si>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</si>
  <si>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</si>
  <si>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</si>
  <si>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</si>
  <si>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</si>
  <si>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</si>
  <si>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</si>
  <si>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</si>
  <si>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</si>
  <si>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</si>
  <si>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</si>
  <si>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</si>
  <si>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</si>
  <si>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</si>
  <si>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</si>
  <si>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</si>
  <si>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</si>
  <si>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</si>
  <si>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</si>
  <si>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</si>
  <si>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</si>
  <si>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</si>
  <si>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</si>
  <si>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</si>
  <si>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</si>
  <si>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</si>
  <si>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</si>
  <si>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</si>
  <si>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</si>
  <si>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</si>
  <si>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</si>
  <si>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</si>
  <si>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</si>
  <si>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</si>
  <si>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</si>
  <si>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</si>
  <si>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</si>
  <si>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</si>
  <si>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</si>
  <si>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</si>
  <si>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</si>
  <si>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</si>
  <si>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</si>
  <si>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</si>
  <si>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</si>
  <si>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</si>
  <si>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</si>
  <si>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</si>
  <si>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</si>
  <si>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</si>
  <si>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</si>
  <si>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</si>
  <si>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</si>
  <si>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</si>
  <si>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</si>
  <si>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</si>
  <si>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</si>
  <si>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</si>
  <si>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</si>
  <si>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</si>
  <si>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</si>
  <si>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</si>
  <si>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</si>
  <si>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</si>
  <si>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</si>
  <si>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</si>
  <si>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</si>
  <si>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</si>
  <si>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</si>
  <si>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</si>
  <si>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</si>
  <si>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</si>
  <si>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</si>
  <si>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</si>
  <si>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</si>
  <si>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</si>
  <si>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</si>
  <si>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</si>
  <si>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</si>
  <si>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</si>
  <si>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</si>
  <si>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</si>
  <si>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</si>
  <si>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</si>
  <si>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</si>
  <si>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</si>
  <si>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</si>
  <si>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</si>
  <si>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</si>
  <si>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</si>
  <si>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</si>
  <si>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</si>
  <si>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</si>
  <si>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</si>
  <si>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</si>
  <si>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</si>
  <si>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</si>
  <si>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</si>
  <si>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</si>
  <si>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</si>
  <si>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</si>
  <si>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</si>
  <si>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</si>
  <si>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</si>
  <si>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</si>
  <si>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</si>
  <si>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</si>
  <si>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</si>
  <si>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</si>
  <si>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</si>
  <si>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</si>
  <si>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</si>
  <si>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</si>
  <si>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</si>
  <si>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</si>
  <si>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</si>
  <si>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</si>
  <si>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</si>
  <si>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</si>
  <si>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</si>
  <si>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</si>
  <si>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</si>
  <si>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</si>
  <si>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</si>
  <si>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</si>
  <si>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</si>
  <si>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</si>
  <si>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</si>
  <si>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</si>
  <si>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</si>
  <si>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</si>
  <si>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</si>
  <si>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</si>
  <si>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</si>
  <si>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</si>
  <si>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</si>
  <si>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</si>
  <si>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</si>
  <si>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</si>
  <si>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</si>
  <si>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</si>
  <si>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</si>
  <si>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</si>
  <si>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</si>
  <si>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</si>
  <si>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</si>
  <si>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</si>
  <si>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</si>
  <si>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</si>
  <si>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</si>
  <si>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</si>
  <si>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</si>
  <si>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</si>
  <si>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</si>
  <si>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</si>
  <si>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</si>
  <si>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</si>
  <si>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</si>
  <si>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</si>
  <si>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</si>
  <si>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</si>
  <si>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</si>
  <si>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</si>
  <si>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</si>
  <si>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</si>
  <si>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</si>
  <si>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</si>
  <si>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</si>
  <si>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</si>
  <si>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</si>
  <si>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</si>
  <si>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</si>
  <si>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</si>
  <si>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</si>
  <si>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</si>
  <si>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</si>
  <si>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</si>
  <si>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</si>
  <si>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</si>
  <si>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</si>
  <si>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</si>
  <si>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</si>
  <si>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</si>
  <si>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</si>
  <si>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</si>
  <si>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</si>
  <si>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</si>
  <si>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</si>
  <si>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</si>
  <si>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</si>
  <si>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</si>
  <si>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</si>
  <si>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</si>
  <si>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</si>
  <si>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</si>
  <si>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</si>
  <si>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</si>
  <si>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</si>
  <si>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</si>
  <si>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</si>
  <si>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</si>
  <si>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</si>
  <si>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</si>
  <si>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</si>
  <si>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</si>
  <si>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</si>
  <si>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</si>
  <si>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</si>
  <si>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</si>
  <si>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</si>
  <si>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</si>
  <si>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</si>
  <si>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</si>
  <si>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</si>
  <si>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</si>
  <si>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</si>
  <si>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</si>
  <si>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</si>
  <si>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</si>
  <si>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</si>
  <si>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</si>
  <si>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</si>
  <si>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</si>
  <si>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</si>
  <si>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</si>
  <si>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</si>
  <si>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</si>
  <si>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</si>
  <si>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</si>
  <si>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</si>
  <si>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</si>
  <si>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</si>
  <si>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</si>
  <si>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</si>
  <si>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</si>
  <si>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</si>
  <si>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</si>
  <si>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</si>
  <si>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</si>
  <si>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</si>
  <si>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</si>
  <si>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</si>
  <si>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</si>
  <si>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</si>
  <si>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</si>
  <si>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</si>
  <si>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</si>
  <si>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</si>
  <si>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</si>
  <si>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</si>
  <si>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</si>
  <si>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</si>
  <si>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</si>
  <si>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</si>
  <si>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</si>
  <si>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</si>
  <si>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</si>
  <si>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</si>
  <si>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</si>
  <si>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</si>
  <si>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</si>
  <si>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</si>
  <si>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</si>
  <si>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</si>
  <si>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</si>
  <si>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</si>
  <si>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</si>
  <si>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</si>
  <si>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</si>
  <si>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</si>
  <si>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</si>
  <si>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</si>
  <si>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</si>
  <si>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</si>
  <si>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</si>
  <si>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</si>
  <si>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</si>
  <si>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</si>
  <si>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</si>
  <si>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</si>
  <si>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</si>
  <si>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</si>
  <si>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</si>
  <si>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</si>
  <si>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</si>
  <si>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</si>
  <si>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</si>
  <si>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</si>
  <si>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</si>
  <si>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</si>
  <si>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</si>
  <si>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</si>
  <si>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</si>
  <si>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</si>
  <si>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</si>
  <si>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</si>
  <si>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</si>
  <si>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</si>
  <si>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</si>
  <si>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</si>
  <si>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</si>
  <si>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</si>
  <si>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</si>
  <si>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</si>
  <si>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</si>
  <si>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</si>
  <si>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</si>
  <si>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</si>
  <si>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</si>
  <si>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</si>
  <si>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</si>
  <si>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</si>
  <si>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</si>
  <si>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</si>
  <si>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</si>
  <si>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</si>
  <si>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</si>
  <si>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</si>
  <si>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</si>
  <si>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</si>
  <si>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</si>
  <si>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</si>
  <si>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</si>
  <si>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</si>
  <si>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</si>
  <si>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</si>
  <si>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</si>
  <si>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</si>
  <si>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</si>
  <si>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</si>
  <si>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</si>
  <si>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</si>
  <si>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</si>
  <si>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</si>
  <si>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</si>
  <si>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</si>
  <si>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</si>
  <si>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</si>
  <si>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</si>
  <si>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</si>
  <si>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</si>
  <si>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</si>
  <si>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</si>
  <si>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</si>
  <si>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</si>
  <si>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</si>
  <si>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</si>
  <si>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</si>
  <si>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</si>
  <si>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</si>
  <si>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</si>
  <si>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</si>
  <si>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</si>
  <si>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</si>
  <si>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</si>
  <si>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</si>
  <si>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</si>
  <si>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</si>
  <si>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</si>
  <si>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</si>
  <si>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</si>
  <si>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</si>
  <si>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</si>
  <si>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</si>
  <si>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</si>
  <si>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</si>
  <si>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</si>
  <si>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</si>
  <si>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</si>
  <si>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</si>
  <si>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</si>
  <si>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</si>
  <si>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</si>
  <si>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</si>
  <si>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</si>
  <si>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</si>
  <si>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</si>
  <si>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</si>
  <si>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</si>
  <si>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</si>
  <si>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</si>
  <si>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</si>
  <si>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</si>
  <si>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</si>
  <si>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</si>
  <si>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</si>
  <si>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</si>
  <si>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</si>
  <si>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</si>
  <si>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</si>
  <si>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</si>
  <si>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</si>
  <si>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</si>
  <si>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</si>
  <si>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</si>
  <si>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</si>
  <si>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</si>
  <si>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</si>
  <si>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</si>
  <si>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</si>
  <si>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</si>
  <si>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</si>
  <si>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</si>
  <si>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</si>
  <si>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</si>
  <si>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</si>
  <si>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</si>
  <si>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</si>
  <si>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</si>
  <si>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</si>
  <si>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</si>
  <si>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</si>
  <si>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</si>
  <si>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</si>
  <si>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</si>
  <si>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</si>
  <si>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</si>
  <si>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</si>
  <si>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</si>
  <si>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</si>
  <si>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</si>
  <si>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</si>
  <si>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</si>
  <si>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</si>
  <si>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</si>
  <si>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</si>
  <si>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</si>
  <si>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</si>
  <si>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</si>
  <si>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</si>
  <si>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</si>
  <si>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</si>
  <si>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</si>
  <si>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</si>
  <si>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</si>
  <si>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</si>
  <si>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</si>
  <si>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</si>
  <si>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</si>
  <si>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</si>
  <si>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</si>
  <si>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</si>
  <si>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</si>
  <si>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</si>
  <si>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</si>
  <si>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</si>
  <si>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</si>
  <si>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</si>
  <si>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</si>
  <si>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</si>
  <si>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</si>
  <si>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</si>
  <si>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</si>
  <si>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</si>
  <si>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</si>
  <si>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</si>
  <si>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</si>
  <si>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</si>
  <si>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</si>
  <si>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</si>
  <si>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</si>
  <si>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</si>
  <si>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</si>
  <si>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</si>
  <si>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</si>
  <si>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</si>
  <si>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</si>
  <si>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</si>
  <si>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</si>
  <si>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</si>
  <si>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</si>
  <si>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</si>
  <si>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</si>
  <si>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</si>
  <si>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</si>
  <si>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</si>
  <si>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</si>
  <si>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</si>
  <si>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</si>
  <si>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</si>
  <si>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</si>
  <si>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</si>
  <si>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</si>
  <si>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</si>
  <si>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</si>
  <si>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</si>
  <si>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</si>
  <si>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</si>
  <si>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</si>
  <si>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</si>
  <si>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</si>
  <si>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</si>
  <si>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</si>
  <si>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</si>
  <si>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</si>
  <si>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</si>
  <si>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</si>
  <si>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</si>
  <si>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</si>
  <si>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</si>
  <si>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</si>
  <si>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</si>
  <si>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</si>
  <si>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</si>
  <si>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</si>
  <si>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</si>
  <si>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</si>
  <si>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</si>
  <si>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</si>
  <si>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</si>
  <si>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</si>
  <si>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</si>
  <si>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</si>
  <si>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</si>
  <si>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</si>
  <si>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</si>
  <si>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</si>
  <si>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</si>
  <si>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</si>
  <si>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</si>
  <si>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</si>
  <si>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</si>
  <si>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</si>
  <si>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</si>
  <si>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</si>
  <si>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</si>
  <si>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</si>
  <si>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</si>
  <si>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</si>
  <si>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</si>
  <si>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</si>
  <si>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</si>
  <si>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</si>
  <si>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</si>
  <si>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</si>
  <si>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</si>
  <si>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</si>
  <si>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</si>
  <si>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</si>
  <si>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</si>
  <si>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</si>
  <si>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</si>
  <si>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</si>
  <si>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</si>
  <si>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</si>
  <si>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</si>
  <si>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</si>
  <si>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</si>
  <si>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</si>
  <si>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</si>
  <si>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</si>
  <si>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</si>
  <si>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</si>
  <si>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</si>
  <si>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</si>
  <si>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</si>
  <si>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</si>
  <si>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</si>
  <si>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</si>
  <si>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</si>
  <si>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</si>
  <si>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</si>
  <si>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</si>
  <si>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</si>
  <si>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</si>
  <si>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</si>
  <si>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</si>
  <si>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</si>
  <si>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</si>
  <si>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</si>
  <si>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</si>
  <si>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</si>
  <si>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</si>
  <si>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</si>
  <si>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</si>
  <si>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</si>
  <si>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</si>
  <si>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</si>
  <si>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</si>
  <si>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</si>
  <si>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</si>
  <si>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</si>
  <si>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</si>
  <si>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</si>
  <si>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</si>
  <si>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</si>
  <si>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</si>
  <si>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</si>
  <si>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</si>
  <si>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</si>
  <si>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</si>
  <si>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</si>
  <si>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</si>
  <si>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</si>
  <si>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</si>
  <si>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</si>
  <si>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</si>
  <si>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</si>
  <si>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</si>
  <si>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</si>
  <si>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</si>
  <si>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</si>
  <si>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</si>
  <si>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</si>
  <si>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</si>
  <si>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</si>
  <si>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</si>
  <si>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</si>
  <si>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</si>
  <si>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</si>
  <si>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</si>
  <si>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</si>
  <si>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</si>
  <si>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</si>
  <si>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</si>
  <si>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</si>
  <si>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</si>
  <si>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</si>
  <si>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</si>
  <si>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</si>
  <si>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</si>
  <si>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</si>
  <si>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</si>
  <si>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</si>
  <si>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</si>
  <si>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</si>
  <si>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</si>
  <si>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</si>
  <si>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</si>
  <si>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</si>
  <si>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</si>
  <si>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</si>
  <si>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</si>
  <si>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</si>
  <si>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</si>
  <si>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</si>
  <si>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</si>
  <si>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</si>
  <si>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</si>
  <si>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</si>
  <si>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</si>
  <si>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</si>
  <si>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</si>
  <si>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</si>
  <si>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</si>
  <si>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</si>
  <si>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</si>
  <si>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</si>
  <si>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</si>
  <si>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</si>
  <si>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</si>
  <si>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</si>
  <si>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</si>
  <si>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</si>
  <si>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</si>
  <si>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</si>
  <si>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</si>
  <si>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</si>
  <si>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</si>
  <si>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</si>
  <si>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</si>
  <si>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</si>
  <si>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</si>
  <si>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</si>
  <si>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</si>
  <si>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</si>
  <si>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</si>
  <si>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</si>
  <si>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</si>
  <si>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</si>
  <si>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</si>
  <si>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</si>
  <si>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</si>
  <si>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</si>
  <si>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</si>
  <si>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</si>
  <si>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</si>
  <si>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</si>
  <si>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</si>
  <si>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</si>
  <si>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</si>
  <si>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</si>
  <si>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</si>
  <si>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</si>
  <si>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</si>
  <si>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</si>
  <si>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</si>
  <si>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</si>
  <si>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</si>
  <si>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</si>
  <si>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</si>
  <si>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</si>
  <si>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</si>
  <si>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</si>
  <si>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</si>
  <si>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</si>
  <si>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</si>
  <si>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</si>
  <si>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</si>
  <si>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</si>
  <si>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</si>
  <si>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</si>
  <si>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</si>
  <si>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</si>
  <si>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</si>
  <si>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</si>
  <si>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</si>
  <si>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</si>
  <si>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</si>
  <si>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</si>
  <si>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</si>
  <si>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</si>
  <si>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</si>
  <si>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</si>
  <si>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</si>
  <si>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</si>
  <si>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</si>
  <si>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</si>
  <si>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</si>
  <si>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</si>
  <si>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</si>
  <si>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</si>
  <si>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</si>
  <si>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</si>
  <si>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</si>
  <si>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</si>
  <si>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</si>
  <si>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</si>
  <si>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</si>
  <si>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</si>
  <si>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</si>
  <si>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</si>
  <si>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</si>
  <si>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</si>
  <si>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</si>
  <si>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</si>
  <si>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</si>
  <si>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</si>
  <si>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</si>
  <si>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</si>
  <si>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</si>
  <si>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</si>
  <si>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</si>
  <si>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</si>
  <si>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</si>
  <si>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</si>
  <si>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</si>
  <si>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</si>
  <si>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</si>
  <si>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</si>
  <si>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</si>
  <si>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</si>
  <si>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</si>
  <si>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</si>
  <si>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</si>
  <si>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</si>
  <si>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</si>
  <si>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</si>
  <si>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</si>
  <si>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</si>
  <si>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</si>
  <si>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</si>
  <si>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</si>
  <si>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</si>
  <si>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</si>
  <si>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</si>
  <si>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</si>
  <si>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</si>
  <si>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</si>
  <si>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</si>
  <si>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</si>
  <si>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</si>
  <si>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</si>
  <si>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</si>
  <si>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</si>
  <si>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</si>
  <si>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</si>
  <si>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</si>
  <si>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</si>
  <si>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</si>
  <si>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</si>
  <si>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</si>
  <si>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</si>
  <si>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</si>
  <si>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</si>
  <si>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</si>
  <si>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</si>
  <si>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</si>
  <si>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</si>
  <si>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</si>
  <si>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</si>
  <si>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</si>
  <si>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</si>
  <si>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</si>
  <si>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</si>
  <si>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</si>
  <si>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</si>
  <si>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</si>
  <si>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</si>
  <si>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</si>
  <si>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</si>
  <si>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</si>
  <si>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</si>
  <si>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</si>
  <si>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</si>
  <si>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</si>
  <si>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</si>
  <si>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</si>
  <si>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</si>
  <si>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</si>
  <si>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</si>
  <si>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</si>
  <si>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</si>
  <si>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</si>
  <si>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</si>
  <si>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</si>
  <si>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</si>
  <si>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</si>
  <si>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</si>
  <si>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</si>
  <si>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</si>
  <si>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</si>
  <si>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</si>
  <si>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</si>
  <si>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</si>
  <si>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</si>
  <si>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</si>
  <si>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</si>
  <si>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</si>
  <si>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</si>
  <si>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</si>
  <si>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</si>
  <si>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</si>
  <si>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</si>
  <si>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</si>
  <si>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</si>
  <si>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</si>
  <si>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</si>
  <si>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</si>
  <si>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</si>
  <si>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</si>
  <si>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</si>
  <si>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</si>
  <si>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</si>
  <si>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</si>
  <si>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</si>
  <si>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</si>
  <si>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</si>
  <si>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</si>
  <si>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</si>
  <si>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</si>
  <si>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</si>
  <si>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</si>
  <si>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</si>
  <si>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</si>
  <si>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</si>
  <si>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</si>
  <si>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</si>
  <si>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</si>
  <si>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</si>
  <si>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</si>
  <si>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</si>
  <si>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</si>
  <si>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</si>
  <si>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</si>
  <si>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</si>
  <si>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</si>
  <si>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</si>
  <si>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</si>
  <si>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</si>
  <si>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</si>
  <si>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</si>
  <si>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</si>
  <si>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</si>
  <si>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</si>
  <si>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</si>
  <si>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</si>
  <si>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</si>
  <si>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</si>
  <si>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</si>
  <si>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</si>
  <si>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</si>
  <si>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</si>
  <si>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</si>
  <si>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</si>
  <si>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</si>
  <si>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</si>
  <si>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</si>
  <si>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</si>
  <si>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</si>
  <si>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</si>
  <si>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</si>
  <si>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</si>
  <si>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</si>
  <si>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</si>
  <si>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</si>
  <si>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</si>
  <si>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</si>
  <si>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</si>
  <si>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</si>
  <si>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</si>
  <si>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</si>
  <si>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</si>
  <si>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</si>
  <si>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</si>
  <si>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</si>
  <si>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</si>
  <si>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</si>
  <si>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</si>
  <si>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</si>
  <si>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</si>
  <si>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</si>
  <si>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</si>
  <si>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</si>
  <si>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</si>
  <si>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</si>
  <si>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</si>
  <si>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</si>
  <si>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</si>
  <si>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</si>
  <si>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</si>
  <si>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</si>
  <si>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</si>
  <si>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</si>
  <si>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</si>
  <si>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</si>
  <si>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</si>
  <si>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</si>
  <si>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</si>
  <si>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</si>
  <si>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</si>
  <si>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</si>
  <si>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</si>
  <si>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</si>
  <si>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</si>
  <si>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</si>
  <si>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</si>
  <si>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</si>
  <si>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</si>
  <si>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</si>
  <si>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</si>
  <si>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</si>
  <si>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</si>
  <si>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</si>
  <si>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</si>
  <si>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</si>
  <si>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</si>
  <si>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</si>
  <si>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</si>
  <si>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</si>
  <si>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</si>
  <si>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</si>
  <si>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</si>
  <si>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</si>
  <si>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</si>
  <si>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</si>
  <si>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</si>
  <si>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</si>
  <si>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</si>
  <si>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</si>
  <si>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</si>
  <si>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</si>
  <si>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</si>
  <si>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</si>
  <si>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</si>
  <si>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</si>
  <si>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</si>
  <si>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</si>
  <si>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</si>
  <si>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</si>
  <si>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</si>
  <si>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</si>
  <si>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</si>
  <si>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</si>
  <si>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</si>
  <si>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</si>
  <si>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</si>
  <si>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</si>
  <si>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</si>
  <si>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</si>
  <si>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</si>
  <si>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</si>
  <si>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</si>
  <si>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</si>
  <si>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</si>
  <si>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</si>
  <si>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</si>
  <si>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</si>
  <si>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</si>
  <si>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</si>
  <si>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</si>
  <si>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</si>
  <si>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</si>
  <si>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</si>
  <si>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</si>
  <si>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</si>
  <si>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</si>
  <si>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</si>
  <si>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</si>
  <si>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</si>
  <si>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</si>
  <si>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</si>
  <si>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</si>
  <si>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</si>
  <si>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</si>
  <si>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</si>
  <si>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</si>
  <si>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</si>
  <si>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</si>
  <si>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</si>
  <si>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</si>
  <si>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</si>
  <si>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</si>
  <si>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</si>
  <si>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</si>
  <si>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</si>
  <si>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</si>
  <si>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</si>
  <si>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</si>
  <si>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</si>
  <si>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</si>
  <si>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</si>
  <si>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</si>
  <si>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</si>
  <si>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</si>
  <si>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</si>
  <si>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</si>
  <si>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</si>
  <si>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</si>
  <si>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</si>
  <si>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</si>
  <si>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</si>
  <si>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</si>
  <si>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</si>
  <si>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</si>
  <si>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</si>
  <si>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</si>
  <si>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</si>
  <si>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</si>
  <si>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</si>
  <si>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</si>
  <si>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</si>
  <si>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</si>
  <si>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</si>
  <si>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</si>
  <si>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</si>
  <si>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</si>
  <si>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</si>
  <si>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</si>
  <si>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</si>
  <si>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</si>
  <si>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</si>
  <si>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</si>
  <si>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</si>
  <si>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</si>
  <si>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</si>
  <si>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</si>
  <si>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</si>
  <si>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</si>
  <si>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</si>
  <si>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</si>
  <si>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</si>
  <si>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</si>
  <si>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</si>
  <si>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</si>
  <si>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</si>
  <si>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</si>
  <si>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</si>
  <si>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</si>
  <si>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</si>
  <si>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</si>
  <si>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</si>
  <si>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</si>
  <si>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</si>
  <si>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</si>
  <si>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</si>
  <si>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</si>
  <si>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</si>
  <si>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</si>
  <si>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</si>
  <si>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</si>
  <si>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</si>
  <si>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</si>
  <si>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</si>
  <si>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</si>
  <si>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</si>
  <si>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</si>
  <si>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</si>
  <si>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</si>
  <si>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</si>
  <si>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</si>
  <si>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</si>
  <si>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</si>
  <si>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</si>
  <si>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</si>
  <si>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</si>
  <si>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</si>
  <si>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</si>
  <si>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</si>
  <si>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</si>
  <si>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</si>
  <si>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</si>
  <si>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</si>
  <si>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</si>
  <si>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</si>
  <si>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</si>
  <si>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</si>
  <si>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</si>
  <si>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</si>
  <si>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</si>
  <si>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</si>
  <si>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</si>
  <si>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</si>
  <si>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</si>
  <si>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</si>
  <si>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</si>
  <si>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</si>
  <si>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</si>
  <si>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</si>
  <si>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</si>
  <si>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</si>
  <si>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</si>
  <si>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</si>
  <si>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</si>
  <si>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</si>
  <si>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</si>
  <si>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</si>
  <si>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</si>
  <si>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</si>
  <si>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</si>
  <si>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</si>
  <si>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</si>
  <si>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</si>
  <si>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</si>
  <si>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</si>
  <si>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</si>
  <si>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</si>
  <si>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</si>
  <si>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</si>
  <si>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</si>
  <si>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</si>
  <si>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</si>
  <si>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</si>
  <si>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</si>
  <si>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</si>
  <si>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</si>
  <si>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</si>
  <si>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</si>
  <si>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</si>
  <si>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</si>
  <si>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</si>
  <si>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</si>
  <si>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</si>
  <si>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</si>
  <si>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</si>
  <si>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</si>
  <si>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</si>
  <si>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</si>
  <si>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</si>
  <si>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</si>
  <si>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</si>
  <si>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</si>
  <si>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</si>
  <si>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</si>
  <si>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</si>
  <si>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</si>
  <si>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</si>
  <si>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</si>
  <si>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</si>
  <si>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</si>
  <si>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</si>
  <si>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</si>
  <si>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</si>
  <si>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</si>
  <si>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</si>
  <si>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</si>
  <si>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</si>
  <si>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</si>
  <si>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</si>
  <si>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</si>
  <si>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</si>
  <si>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</si>
  <si>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</si>
  <si>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</si>
  <si>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</si>
  <si>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</si>
  <si>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</si>
  <si>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</si>
  <si>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</si>
  <si>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</si>
  <si>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</si>
  <si>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</si>
  <si>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</si>
  <si>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</si>
  <si>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</si>
  <si>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</si>
  <si>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</si>
  <si>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</si>
  <si>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</si>
  <si>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</si>
  <si>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</si>
  <si>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</si>
  <si>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</si>
  <si>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</si>
  <si>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</si>
  <si>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</si>
  <si>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</si>
  <si>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</si>
  <si>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</si>
  <si>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</si>
  <si>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</si>
  <si>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</si>
  <si>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</si>
  <si>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</si>
  <si>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</si>
  <si>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</si>
  <si>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</si>
  <si>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</si>
  <si>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</si>
  <si>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</si>
  <si>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</si>
  <si>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</si>
  <si>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</si>
  <si>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</si>
  <si>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</si>
  <si>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</si>
  <si>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</si>
  <si>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</si>
  <si>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</si>
  <si>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</si>
  <si>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</si>
  <si>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</si>
  <si>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</si>
  <si>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</si>
  <si>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</si>
  <si>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</si>
  <si>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</si>
  <si>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</si>
  <si>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</si>
  <si>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</si>
  <si>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</si>
  <si>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</si>
  <si>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</si>
  <si>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</si>
  <si>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</si>
  <si>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</si>
  <si>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</si>
  <si>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</si>
  <si>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</si>
  <si>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</si>
  <si>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</si>
  <si>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</si>
  <si>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</si>
  <si>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</si>
  <si>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</si>
  <si>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</si>
  <si>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</si>
  <si>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</si>
  <si>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</si>
  <si>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</si>
  <si>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</si>
  <si>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</si>
  <si>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</si>
  <si>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</si>
  <si>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</si>
  <si>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</si>
  <si>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</si>
  <si>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</si>
  <si>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</si>
  <si>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</si>
  <si>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</si>
  <si>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</si>
  <si>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</si>
  <si>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</si>
  <si>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</si>
  <si>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</si>
  <si>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</si>
  <si>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</si>
  <si>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</si>
  <si>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</si>
  <si>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</si>
  <si>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</si>
  <si>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</si>
  <si>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</si>
  <si>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</si>
  <si>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</si>
  <si>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</si>
  <si>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</si>
  <si>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</si>
  <si>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</si>
  <si>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</si>
  <si>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</si>
  <si>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</si>
  <si>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</si>
  <si>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</si>
  <si>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</si>
  <si>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</si>
  <si>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</si>
  <si>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</si>
  <si>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</si>
  <si>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</si>
  <si>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</si>
  <si>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</si>
  <si>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</si>
  <si>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</si>
  <si>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</si>
  <si>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</si>
  <si>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</si>
  <si>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</si>
  <si>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</si>
  <si>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</si>
  <si>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</si>
  <si>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</si>
  <si>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</si>
  <si>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</si>
  <si>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</si>
  <si>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</si>
  <si>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</si>
  <si>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</si>
  <si>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</si>
  <si>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</si>
  <si>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</si>
  <si>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</si>
  <si>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</si>
  <si>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</si>
  <si>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</si>
  <si>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</si>
  <si>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</si>
  <si>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</si>
  <si>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</si>
  <si>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</si>
  <si>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</si>
  <si>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</si>
  <si>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</si>
  <si>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</si>
  <si>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</si>
  <si>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</si>
  <si>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</si>
  <si>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</si>
  <si>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</si>
  <si>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</si>
  <si>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</si>
  <si>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</si>
  <si>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</si>
  <si>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</si>
  <si>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</si>
  <si>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</si>
  <si>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</si>
  <si>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</si>
  <si>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</si>
  <si>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</si>
  <si>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</si>
  <si>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</si>
  <si>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</si>
  <si>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</si>
  <si>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</si>
  <si>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</si>
  <si>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</si>
  <si>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</si>
  <si>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</si>
  <si>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</si>
  <si>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</si>
  <si>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</si>
  <si>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</si>
  <si>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</si>
  <si>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</si>
  <si>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</si>
  <si>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</si>
  <si>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</si>
  <si>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</si>
  <si>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</si>
  <si>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</si>
  <si>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</si>
  <si>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</si>
  <si>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</si>
  <si>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</si>
  <si>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</si>
  <si>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</si>
  <si>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</si>
  <si>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</si>
  <si>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</si>
  <si>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</si>
  <si>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</si>
  <si>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</si>
  <si>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</si>
  <si>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</si>
  <si>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</si>
  <si>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</si>
  <si>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</si>
  <si>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</si>
  <si>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</si>
  <si>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</si>
  <si>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</si>
  <si>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</si>
  <si>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</si>
  <si>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</si>
  <si>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</si>
  <si>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</si>
  <si>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</si>
  <si>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</si>
  <si>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</si>
  <si>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</si>
  <si>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</si>
  <si>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</si>
  <si>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</si>
  <si>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</si>
  <si>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</si>
  <si>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</si>
  <si>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</si>
  <si>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</si>
  <si>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</si>
  <si>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</si>
  <si>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</si>
  <si>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</si>
  <si>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</si>
  <si>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</si>
  <si>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</si>
  <si>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</si>
  <si>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</si>
  <si>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</si>
  <si>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</si>
  <si>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</si>
  <si>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</si>
  <si>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</si>
  <si>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</si>
  <si>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</si>
  <si>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</si>
  <si>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</si>
  <si>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</si>
  <si>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</si>
  <si>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</si>
  <si>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</si>
  <si>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</si>
  <si>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</si>
  <si>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</si>
  <si>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</si>
  <si>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</si>
  <si>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</si>
  <si>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</si>
  <si>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</si>
  <si>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</si>
  <si>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</si>
  <si>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</si>
  <si>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</si>
  <si>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</si>
  <si>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</si>
  <si>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</si>
  <si>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</si>
  <si>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</si>
  <si>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</si>
  <si>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</si>
  <si>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</si>
  <si>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</si>
  <si>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</si>
  <si>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</si>
  <si>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</si>
  <si>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</si>
  <si>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</si>
  <si>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</si>
  <si>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</si>
  <si>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</si>
  <si>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</si>
  <si>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</si>
  <si>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</si>
  <si>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</si>
  <si>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</si>
  <si>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</si>
  <si>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</si>
  <si>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</si>
  <si>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</si>
  <si>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</si>
  <si>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</si>
  <si>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</si>
  <si>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</si>
  <si>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</si>
  <si>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</si>
  <si>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</si>
  <si>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</si>
  <si>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</si>
  <si>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</si>
  <si>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</si>
  <si>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</si>
  <si>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</si>
  <si>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</si>
  <si>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</si>
  <si>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</si>
  <si>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</si>
  <si>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</si>
  <si>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</si>
  <si>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</si>
  <si>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</si>
  <si>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</si>
  <si>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</si>
  <si>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</si>
  <si>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</si>
  <si>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</si>
  <si>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</si>
  <si>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</si>
  <si>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</si>
  <si>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</si>
  <si>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</si>
  <si>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</si>
  <si>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</si>
  <si>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</si>
  <si>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</si>
  <si>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</si>
  <si>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</si>
  <si>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</si>
  <si>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</si>
  <si>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</si>
  <si>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</si>
  <si>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</si>
  <si>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</si>
  <si>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</si>
  <si>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</si>
  <si>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</si>
  <si>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</si>
  <si>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</si>
  <si>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</si>
  <si>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</si>
  <si>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</si>
  <si>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</si>
  <si>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</si>
  <si>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</si>
  <si>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</si>
  <si>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</si>
  <si>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</si>
  <si>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</si>
  <si>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</si>
  <si>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</si>
  <si>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</si>
  <si>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</si>
  <si>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</si>
  <si>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</si>
  <si>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</si>
  <si>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</si>
  <si>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</si>
  <si>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</si>
  <si>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</si>
  <si>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</si>
  <si>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</si>
  <si>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</si>
  <si>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</si>
  <si>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</si>
  <si>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</si>
  <si>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</si>
  <si>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</si>
  <si>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</si>
  <si>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</si>
  <si>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</si>
  <si>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</si>
  <si>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</si>
  <si>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</si>
  <si>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</si>
  <si>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</si>
  <si>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</si>
  <si>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</si>
  <si>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</si>
  <si>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</si>
  <si>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</si>
  <si>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</si>
  <si>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</si>
  <si>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</si>
  <si>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</si>
  <si>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</si>
  <si>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</si>
  <si>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</si>
  <si>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</si>
  <si>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</si>
  <si>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</si>
  <si>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</si>
  <si>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</si>
  <si>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</si>
  <si>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</si>
  <si>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</si>
  <si>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</si>
  <si>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</si>
  <si>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</si>
  <si>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</si>
  <si>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</si>
  <si>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</si>
  <si>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</si>
  <si>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</si>
  <si>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</si>
  <si>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</si>
  <si>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</si>
  <si>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</si>
  <si>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</si>
  <si>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</si>
  <si>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</si>
  <si>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</si>
  <si>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</si>
  <si>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</si>
  <si>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</si>
  <si>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</si>
  <si>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</si>
  <si>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</si>
  <si>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</si>
  <si>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</si>
  <si>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</si>
  <si>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</si>
  <si>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</si>
  <si>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</si>
  <si>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</si>
  <si>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</si>
  <si>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</si>
  <si>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</si>
  <si>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</si>
  <si>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</si>
  <si>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</si>
  <si>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</si>
  <si>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</si>
  <si>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</si>
  <si>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</si>
  <si>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</si>
  <si>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</si>
  <si>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</si>
  <si>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</si>
  <si>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</si>
  <si>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</si>
  <si>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</si>
  <si>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</si>
  <si>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</si>
  <si>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</si>
  <si>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</si>
  <si>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</si>
  <si>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</si>
  <si>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</si>
  <si>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</si>
  <si>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</si>
  <si>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</si>
  <si>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</si>
  <si>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</si>
  <si>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</si>
  <si>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</si>
  <si>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</si>
  <si>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</si>
  <si>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</si>
  <si>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</si>
  <si>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</si>
  <si>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</si>
  <si>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</si>
  <si>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</si>
  <si>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</si>
  <si>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</si>
  <si>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</si>
  <si>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</si>
  <si>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</si>
  <si>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</si>
  <si>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</si>
  <si>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</si>
  <si>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</si>
  <si>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</si>
  <si>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</si>
  <si>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</si>
  <si>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</si>
  <si>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</si>
  <si>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</si>
  <si>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</si>
  <si>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</si>
  <si>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</si>
  <si>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</si>
  <si>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</si>
  <si>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</si>
  <si>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</si>
  <si>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</si>
  <si>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</si>
  <si>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</si>
  <si>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</si>
  <si>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</si>
  <si>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</si>
  <si>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</si>
  <si>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</si>
  <si>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</si>
  <si>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</si>
  <si>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</si>
  <si>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</si>
  <si>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</si>
  <si>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</si>
  <si>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</si>
  <si>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</si>
  <si>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</si>
  <si>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</si>
  <si>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</si>
  <si>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</si>
  <si>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</si>
  <si>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</si>
  <si>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</si>
  <si>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</si>
  <si>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</si>
  <si>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</si>
  <si>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</si>
  <si>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</si>
  <si>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</si>
  <si>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</si>
  <si>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</si>
  <si>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</si>
  <si>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</si>
  <si>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</si>
  <si>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</si>
  <si>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</si>
  <si>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</si>
  <si>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</si>
  <si>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</si>
  <si>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</si>
  <si>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</si>
  <si>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</si>
  <si>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</si>
  <si>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</si>
  <si>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</si>
  <si>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</si>
  <si>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</si>
  <si>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</si>
  <si>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</si>
  <si>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</si>
  <si>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</si>
  <si>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</si>
  <si>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</si>
  <si>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</si>
  <si>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</si>
  <si>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</si>
  <si>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</si>
  <si>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</si>
  <si>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</si>
  <si>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</si>
  <si>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</si>
  <si>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</si>
  <si>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</si>
  <si>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</si>
  <si>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</si>
  <si>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</si>
  <si>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</si>
  <si>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</si>
  <si>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</si>
  <si>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</si>
  <si>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</si>
  <si>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</si>
  <si>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</si>
  <si>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</si>
  <si>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</si>
  <si>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</si>
  <si>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</si>
  <si>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</si>
  <si>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</si>
  <si>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</si>
  <si>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</si>
  <si>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</si>
  <si>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</si>
  <si>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</si>
  <si>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</si>
  <si>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</si>
  <si>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</si>
  <si>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</si>
  <si>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</si>
  <si>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</si>
  <si>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</si>
  <si>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</si>
  <si>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</si>
  <si>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</si>
  <si>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</si>
  <si>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</si>
  <si>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</si>
  <si>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</si>
  <si>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</si>
  <si>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</si>
  <si>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</si>
  <si>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</si>
  <si>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</si>
  <si>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</si>
  <si>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</si>
  <si>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</si>
  <si>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</si>
  <si>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</si>
  <si>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</si>
  <si>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</si>
  <si>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</si>
  <si>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</si>
  <si>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</si>
  <si>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</si>
  <si>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</si>
  <si>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</si>
  <si>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</si>
  <si>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</si>
  <si>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</si>
  <si>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</si>
  <si>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</si>
  <si>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</si>
  <si>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</si>
  <si>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</si>
  <si>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</si>
  <si>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</si>
  <si>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</si>
  <si>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</si>
  <si>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</si>
  <si>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</si>
  <si>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</si>
  <si>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</si>
  <si>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</si>
  <si>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</si>
  <si>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</si>
  <si>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</si>
  <si>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</si>
  <si>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</si>
  <si>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</si>
  <si>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</si>
  <si>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</si>
  <si>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</si>
  <si>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</si>
  <si>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</si>
  <si>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</si>
  <si>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</si>
  <si>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</si>
  <si>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</si>
  <si>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</si>
  <si>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</si>
  <si>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</si>
  <si>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</si>
  <si>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</si>
  <si>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</si>
  <si>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</si>
  <si>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</si>
  <si>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</si>
  <si>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</si>
  <si>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</si>
  <si>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</si>
  <si>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</si>
  <si>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</si>
  <si>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</si>
  <si>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</si>
  <si>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</si>
  <si>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</si>
  <si>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</si>
  <si>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</si>
  <si>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</si>
  <si>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</si>
  <si>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</si>
  <si>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</si>
  <si>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</si>
  <si>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</si>
  <si>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</si>
  <si>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</si>
  <si>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</si>
  <si>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</si>
  <si>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</si>
  <si>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</si>
  <si>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</si>
  <si>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</si>
  <si>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</si>
  <si>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</si>
  <si>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</si>
  <si>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</si>
  <si>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</si>
  <si>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</si>
  <si>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</si>
  <si>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</si>
  <si>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</si>
  <si>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</si>
  <si>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</si>
  <si>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</si>
  <si>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</si>
  <si>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</si>
  <si>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</si>
  <si>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</si>
  <si>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</si>
  <si>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</si>
  <si>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</si>
  <si>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</si>
  <si>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</si>
  <si>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</si>
  <si>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</si>
  <si>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</si>
  <si>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</si>
  <si>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</si>
  <si>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</si>
  <si>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</si>
  <si>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</si>
  <si>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</si>
  <si>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</si>
  <si>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</si>
  <si>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</si>
  <si>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</si>
  <si>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</si>
  <si>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</si>
  <si>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</si>
  <si>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</si>
  <si>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</si>
  <si>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</si>
  <si>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</si>
  <si>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</si>
  <si>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</si>
  <si>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</si>
  <si>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</si>
  <si>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</si>
  <si>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</si>
  <si>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</si>
  <si>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</si>
  <si>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</si>
  <si>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</si>
  <si>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</si>
  <si>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</si>
  <si>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</si>
  <si>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</si>
  <si>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</si>
  <si>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</si>
  <si>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</si>
  <si>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</si>
  <si>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</si>
  <si>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</si>
  <si>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</si>
  <si>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</si>
  <si>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</si>
  <si>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</si>
  <si>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</si>
  <si>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</si>
  <si>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</si>
  <si>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</si>
  <si>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</si>
  <si>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</si>
  <si>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</si>
  <si>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</si>
  <si>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</si>
  <si>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</si>
  <si>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</si>
  <si>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</si>
  <si>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</si>
  <si>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</si>
  <si>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</si>
  <si>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</si>
  <si>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</si>
  <si>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</si>
  <si>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</si>
  <si>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</si>
  <si>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</si>
  <si>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</si>
  <si>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</si>
  <si>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</si>
  <si>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</si>
  <si>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</si>
  <si>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</si>
  <si>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</si>
  <si>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</si>
  <si>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</si>
  <si>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</si>
  <si>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</si>
  <si>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</si>
  <si>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</si>
  <si>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</si>
  <si>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</si>
  <si>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</si>
  <si>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</si>
  <si>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</si>
  <si>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</si>
  <si>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</si>
  <si>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</si>
  <si>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</si>
  <si>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</si>
  <si>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</si>
  <si>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</si>
  <si>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</si>
  <si>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</si>
  <si>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</si>
  <si>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</si>
  <si>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</si>
  <si>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</si>
  <si>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</si>
  <si>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</si>
  <si>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</si>
  <si>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</si>
  <si>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</si>
  <si>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</si>
  <si>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</si>
  <si>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</si>
  <si>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</si>
  <si>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</si>
  <si>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</si>
  <si>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</si>
  <si>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</si>
  <si>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</si>
  <si>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</si>
  <si>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</si>
  <si>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</si>
  <si>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</si>
  <si>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</si>
  <si>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</si>
  <si>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</si>
  <si>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</si>
  <si>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</si>
  <si>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</si>
  <si>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</si>
  <si>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</si>
  <si>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</si>
  <si>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</si>
  <si>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</si>
  <si>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</si>
  <si>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</si>
  <si>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</si>
  <si>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</si>
  <si>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</si>
  <si>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</si>
  <si>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</si>
  <si>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</si>
  <si>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</si>
  <si>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</si>
  <si>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</si>
  <si>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</si>
  <si>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</si>
  <si>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</si>
  <si>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</si>
  <si>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</si>
  <si>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</si>
  <si>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</si>
  <si>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</si>
  <si>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</si>
  <si>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</si>
  <si>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</si>
  <si>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</si>
  <si>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</si>
  <si>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</si>
  <si>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</si>
  <si>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</si>
  <si>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</si>
  <si>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</si>
  <si>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</si>
  <si>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</si>
  <si>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</si>
  <si>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</si>
  <si>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</si>
  <si>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</si>
  <si>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</si>
  <si>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</si>
  <si>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</si>
  <si>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</si>
  <si>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</si>
  <si>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</si>
  <si>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</si>
  <si>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</si>
  <si>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</si>
  <si>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</si>
  <si>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</si>
  <si>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</si>
  <si>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</si>
  <si>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</si>
  <si>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</si>
  <si>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</si>
  <si>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</si>
  <si>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</si>
  <si>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</si>
  <si>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</si>
  <si>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</si>
  <si>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</si>
  <si>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</si>
  <si>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</si>
  <si>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</si>
  <si>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</si>
  <si>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</si>
  <si>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</si>
  <si>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</si>
  <si>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</si>
  <si>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</si>
  <si>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</si>
  <si>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</si>
  <si>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</si>
  <si>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</si>
  <si>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</si>
  <si>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</si>
  <si>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</si>
  <si>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</si>
  <si>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</si>
  <si>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</si>
  <si>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</si>
  <si>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</si>
  <si>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</si>
  <si>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</si>
  <si>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</si>
  <si>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</si>
  <si>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</si>
  <si>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</si>
  <si>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</si>
  <si>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</si>
  <si>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</si>
  <si>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</si>
  <si>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</si>
  <si>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</si>
  <si>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</si>
  <si>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</si>
  <si>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</si>
  <si>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</si>
  <si>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</si>
  <si>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</si>
  <si>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</si>
  <si>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</si>
  <si>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</si>
  <si>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</si>
  <si>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</si>
  <si>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</si>
  <si>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</si>
  <si>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</si>
  <si>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</si>
  <si>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</si>
  <si>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</si>
  <si>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</si>
  <si>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</si>
  <si>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</si>
  <si>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</si>
  <si>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</si>
  <si>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</si>
  <si>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</si>
  <si>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</si>
  <si>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</si>
  <si>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</si>
  <si>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</si>
  <si>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</si>
  <si>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</si>
  <si>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</si>
  <si>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</si>
  <si>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</si>
  <si>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</si>
  <si>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</si>
  <si>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</si>
  <si>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</si>
  <si>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</si>
  <si>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</si>
  <si>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</si>
  <si>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</si>
  <si>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</si>
  <si>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</si>
  <si>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</si>
  <si>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</si>
  <si>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</si>
  <si>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</si>
  <si>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</si>
  <si>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</si>
  <si>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</si>
  <si>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</si>
  <si>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</si>
  <si>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</si>
  <si>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</si>
  <si>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</si>
  <si>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</si>
  <si>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</si>
  <si>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</si>
  <si>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</si>
  <si>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</si>
  <si>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</si>
  <si>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</si>
  <si>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</si>
  <si>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</si>
  <si>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</si>
  <si>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</si>
  <si>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</si>
  <si>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</si>
  <si>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</si>
  <si>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</si>
  <si>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</si>
  <si>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</si>
  <si>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</si>
  <si>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</si>
  <si>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</si>
  <si>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</si>
  <si>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</si>
  <si>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</si>
  <si>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</si>
  <si>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</si>
  <si>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</si>
  <si>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</si>
  <si>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</si>
  <si>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</si>
  <si>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</si>
  <si>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</si>
  <si>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</si>
  <si>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</si>
  <si>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</si>
  <si>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</si>
  <si>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</si>
  <si>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</si>
  <si>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</si>
  <si>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</si>
  <si>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</si>
  <si>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</si>
  <si>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</si>
  <si>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</si>
  <si>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</si>
  <si>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</si>
  <si>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</si>
  <si>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</si>
  <si>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</si>
  <si>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</si>
  <si>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</si>
  <si>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</si>
  <si>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</si>
  <si>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</si>
  <si>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</si>
  <si>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</si>
  <si>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</si>
  <si>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</si>
  <si>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</si>
  <si>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</si>
  <si>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</si>
  <si>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</si>
  <si>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</si>
  <si>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</si>
  <si>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</si>
  <si>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</si>
  <si>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</si>
  <si>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</si>
  <si>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</si>
  <si>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</si>
  <si>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</si>
  <si>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</si>
  <si>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</si>
  <si>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</si>
  <si>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</si>
  <si>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</si>
  <si>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</si>
  <si>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</si>
  <si>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</si>
  <si>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</si>
  <si>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</si>
  <si>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</si>
  <si>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</si>
  <si>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</si>
  <si>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</si>
  <si>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</si>
  <si>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</si>
  <si>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</si>
  <si>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</si>
  <si>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</si>
  <si>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</si>
  <si>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</si>
  <si>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</si>
  <si>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</si>
  <si>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</si>
  <si>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</si>
  <si>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</si>
  <si>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</si>
  <si>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</si>
  <si>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</si>
  <si>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</si>
  <si>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</si>
  <si>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</si>
  <si>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</si>
  <si>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</si>
  <si>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</si>
  <si>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</si>
  <si>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</si>
  <si>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</si>
  <si>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</si>
  <si>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</si>
  <si>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</si>
  <si>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</si>
  <si>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</si>
  <si>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</si>
  <si>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</si>
  <si>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</si>
  <si>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</si>
  <si>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</si>
  <si>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</si>
  <si>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</si>
  <si>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</si>
  <si>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</si>
  <si>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</si>
  <si>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</si>
  <si>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</si>
  <si>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</si>
  <si>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</si>
  <si>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</si>
  <si>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</si>
  <si>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</si>
  <si>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</si>
  <si>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</si>
  <si>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</si>
  <si>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</si>
  <si>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</si>
  <si>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</si>
  <si>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</si>
  <si>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</si>
  <si>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</si>
  <si>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</si>
  <si>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</si>
  <si>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</si>
  <si>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</si>
  <si>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</si>
  <si>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</si>
  <si>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</si>
  <si>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</si>
  <si>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</si>
  <si>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</si>
  <si>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</si>
  <si>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</si>
  <si>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</si>
  <si>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</si>
  <si>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</si>
  <si>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</si>
  <si>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</si>
  <si>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</si>
  <si>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</si>
  <si>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</si>
  <si>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</si>
  <si>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</si>
  <si>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</si>
  <si>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</si>
  <si>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</si>
  <si>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</si>
  <si>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</si>
  <si>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</si>
  <si>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</si>
  <si>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</si>
  <si>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</si>
  <si>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</si>
  <si>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</si>
  <si>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</si>
  <si>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</si>
  <si>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</si>
  <si>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</si>
  <si>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</si>
  <si>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</si>
  <si>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</si>
  <si>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</si>
  <si>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</si>
  <si>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</si>
  <si>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</si>
  <si>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</si>
  <si>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</si>
  <si>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</si>
  <si>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</si>
  <si>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</si>
  <si>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</si>
  <si>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</si>
  <si>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</si>
  <si>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</si>
  <si>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</si>
  <si>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</si>
  <si>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</si>
  <si>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</si>
  <si>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</si>
  <si>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</si>
  <si>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</si>
  <si>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</si>
  <si>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</si>
  <si>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</si>
  <si>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</si>
  <si>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</si>
  <si>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</si>
  <si>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</si>
  <si>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</si>
  <si>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</si>
  <si>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</si>
  <si>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</si>
  <si>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</si>
  <si>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</si>
  <si>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</si>
  <si>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</si>
  <si>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</si>
  <si>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</si>
  <si>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</si>
  <si>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</si>
  <si>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</si>
  <si>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</si>
  <si>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</si>
  <si>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</si>
  <si>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</si>
  <si>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</si>
  <si>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</si>
  <si>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</si>
  <si>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</si>
  <si>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</si>
  <si>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</si>
  <si>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</si>
  <si>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</si>
  <si>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</si>
  <si>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</si>
  <si>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</si>
  <si>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</si>
  <si>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</si>
  <si>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</si>
  <si>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</si>
  <si>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</si>
  <si>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</si>
  <si>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</si>
  <si>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</si>
  <si>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</si>
  <si>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</si>
  <si>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</si>
  <si>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</si>
  <si>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</si>
  <si>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</si>
  <si>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</si>
  <si>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</si>
  <si>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</si>
  <si>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</si>
  <si>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</si>
  <si>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</si>
  <si>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</si>
  <si>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</si>
  <si>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</si>
  <si>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</si>
  <si>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</si>
  <si>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</si>
  <si>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</si>
  <si>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</si>
  <si>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</si>
  <si>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</si>
  <si>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</si>
  <si>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</si>
  <si>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</si>
  <si>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</si>
  <si>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</si>
  <si>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</si>
  <si>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</si>
  <si>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</si>
  <si>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</si>
  <si>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</si>
  <si>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</si>
  <si>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</si>
  <si>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</si>
  <si>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</si>
  <si>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</si>
  <si>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</si>
  <si>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</si>
  <si>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</si>
  <si>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</si>
  <si>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</si>
  <si>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</si>
  <si>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</si>
  <si>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</si>
  <si>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</si>
  <si>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</si>
  <si>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</si>
  <si>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</si>
  <si>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</si>
  <si>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</si>
  <si>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</si>
  <si>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</si>
  <si>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</si>
  <si>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</si>
  <si>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</si>
  <si>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</si>
  <si>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</si>
  <si>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</si>
  <si>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</si>
  <si>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</si>
  <si>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</si>
  <si>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</si>
  <si>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</si>
  <si>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</si>
  <si>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</si>
  <si>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</si>
  <si>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</si>
  <si>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</si>
  <si>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</si>
  <si>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</si>
  <si>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</si>
  <si>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</si>
  <si>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</si>
  <si>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</si>
  <si>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</si>
  <si>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</si>
  <si>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</si>
  <si>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</si>
  <si>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</si>
  <si>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</si>
  <si>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</si>
  <si>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</si>
  <si>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</si>
  <si>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</si>
  <si>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</si>
  <si>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</si>
  <si>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</si>
  <si>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</si>
  <si>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</si>
  <si>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</si>
  <si>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</si>
  <si>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</si>
  <si>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</si>
  <si>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</si>
  <si>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</si>
  <si>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</si>
  <si>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</si>
  <si>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</si>
  <si>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</si>
  <si>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</si>
  <si>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</si>
  <si>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</si>
  <si>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</si>
  <si>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</si>
  <si>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</si>
  <si>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</si>
  <si>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</si>
  <si>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</si>
  <si>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</si>
  <si>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</si>
  <si>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</si>
  <si>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</si>
  <si>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</si>
  <si>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</si>
  <si>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</si>
  <si>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</si>
  <si>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</si>
  <si>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</si>
  <si>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</si>
  <si>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</si>
  <si>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</si>
  <si>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</si>
  <si>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</si>
  <si>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</si>
  <si>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</si>
  <si>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</si>
  <si>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</si>
  <si>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</si>
  <si>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</si>
  <si>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</si>
  <si>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</si>
  <si>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</si>
  <si>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</si>
  <si>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</si>
  <si>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</si>
  <si>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</si>
  <si>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</si>
  <si>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</si>
  <si>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</si>
  <si>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</si>
  <si>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</si>
  <si>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</si>
  <si>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</si>
  <si>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</si>
  <si>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</si>
  <si>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</si>
  <si>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</si>
  <si>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</si>
  <si>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</si>
  <si>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</si>
  <si>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</si>
  <si>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</si>
  <si>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</si>
  <si>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</si>
  <si>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</si>
  <si>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</si>
  <si>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</si>
  <si>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</si>
  <si>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</si>
  <si>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</si>
  <si>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</si>
  <si>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</si>
  <si>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</si>
  <si>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</si>
  <si>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</si>
  <si>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</si>
  <si>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</si>
  <si>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</si>
  <si>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</si>
  <si>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</si>
  <si>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</si>
  <si>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</si>
  <si>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</si>
  <si>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</si>
  <si>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</si>
  <si>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</si>
  <si>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</si>
  <si>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</si>
  <si>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</si>
  <si>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</si>
  <si>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</si>
  <si>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</si>
  <si>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</si>
  <si>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</si>
  <si>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</si>
  <si>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</si>
  <si>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</si>
  <si>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</si>
  <si>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</si>
  <si>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</si>
  <si>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</si>
  <si>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</si>
  <si>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</si>
  <si>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</si>
  <si>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</si>
  <si>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</si>
  <si>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</si>
  <si>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</si>
  <si>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</si>
  <si>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</si>
  <si>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</si>
  <si>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</si>
  <si>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</si>
  <si>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</si>
  <si>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</si>
  <si>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</si>
  <si>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</si>
  <si>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</si>
  <si>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</si>
  <si>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</si>
  <si>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</si>
  <si>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</si>
  <si>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</si>
  <si>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</si>
  <si>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</si>
  <si>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</si>
  <si>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</si>
  <si>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</si>
  <si>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</si>
  <si>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</si>
  <si>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</si>
  <si>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</si>
  <si>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</si>
  <si>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</si>
  <si>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</si>
  <si>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</si>
  <si>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</si>
  <si>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</si>
  <si>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</si>
  <si>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</si>
  <si>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</si>
  <si>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</si>
  <si>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</si>
  <si>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</si>
  <si>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</si>
  <si>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</si>
  <si>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</si>
  <si>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</si>
  <si>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</si>
  <si>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</si>
  <si>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</si>
  <si>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</si>
  <si>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</si>
  <si>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</si>
  <si>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</si>
  <si>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</si>
  <si>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</si>
  <si>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</si>
  <si>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</si>
  <si>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</si>
  <si>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</si>
  <si>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</si>
  <si>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</si>
  <si>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</si>
  <si>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</si>
  <si>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</si>
  <si>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</si>
  <si>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</si>
  <si>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</si>
  <si>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</si>
  <si>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</si>
  <si>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</si>
  <si>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</si>
  <si>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</si>
  <si>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</si>
  <si>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</si>
  <si>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</si>
  <si>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</si>
  <si>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</si>
  <si>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</si>
  <si>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</si>
  <si>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</si>
  <si>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</si>
  <si>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</si>
  <si>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</si>
  <si>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</si>
  <si>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</si>
  <si>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</si>
  <si>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</si>
  <si>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</si>
  <si>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</si>
  <si>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</si>
  <si>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</si>
  <si>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</si>
  <si>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</si>
  <si>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</si>
  <si>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</si>
  <si>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</si>
  <si>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</si>
  <si>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</si>
  <si>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</si>
  <si>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</si>
  <si>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</si>
  <si>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</si>
  <si>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</si>
  <si>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</si>
  <si>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</si>
  <si>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</si>
  <si>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</si>
  <si>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</si>
  <si>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</si>
  <si>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</si>
  <si>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</si>
  <si>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</si>
  <si>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</si>
  <si>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</si>
  <si>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</si>
  <si>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</si>
  <si>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</si>
  <si>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</si>
  <si>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</si>
  <si>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</si>
  <si>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</si>
  <si>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</si>
  <si>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</si>
  <si>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</si>
  <si>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</si>
  <si>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</si>
  <si>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</si>
  <si>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</si>
  <si>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</si>
  <si>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</si>
  <si>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</si>
  <si>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</si>
  <si>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</si>
  <si>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</si>
  <si>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</si>
  <si>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</si>
  <si>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</si>
  <si>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</si>
  <si>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</si>
  <si>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</si>
  <si>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</si>
  <si>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</si>
  <si>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</si>
  <si>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</si>
  <si>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</si>
  <si>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</si>
  <si>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</si>
  <si>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</si>
  <si>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</si>
  <si>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</si>
  <si>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</si>
  <si>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</si>
  <si>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</si>
  <si>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</si>
  <si>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</si>
  <si>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</si>
  <si>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</si>
  <si>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</si>
  <si>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</si>
  <si>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</si>
  <si>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</si>
  <si>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</si>
  <si>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</si>
  <si>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</si>
  <si>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</si>
  <si>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</si>
  <si>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</si>
  <si>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</si>
  <si>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</si>
  <si>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</si>
  <si>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</si>
  <si>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</si>
  <si>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</si>
  <si>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</si>
  <si>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</si>
  <si>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</si>
  <si>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</si>
  <si>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</si>
  <si>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</si>
  <si>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</si>
  <si>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</si>
  <si>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</si>
  <si>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</si>
  <si>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</si>
  <si>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</si>
  <si>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</si>
  <si>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</si>
  <si>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</si>
  <si>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</si>
  <si>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</si>
  <si>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</si>
  <si>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</si>
  <si>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</si>
  <si>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</si>
  <si>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</si>
  <si>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</si>
  <si>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</si>
  <si>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</si>
  <si>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</si>
  <si>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</si>
  <si>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</si>
  <si>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</si>
  <si>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</si>
  <si>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</si>
  <si>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</si>
  <si>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</si>
  <si>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</si>
  <si>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</si>
  <si>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</si>
  <si>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</si>
  <si>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</si>
  <si>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</si>
  <si>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</si>
  <si>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</si>
  <si>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</si>
  <si>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</si>
  <si>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</si>
  <si>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</si>
  <si>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</si>
  <si>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</si>
  <si>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</si>
  <si>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</si>
  <si>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</si>
  <si>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</si>
  <si>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</si>
  <si>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</si>
  <si>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</si>
  <si>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</si>
  <si>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</si>
  <si>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</si>
  <si>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</si>
  <si>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</si>
  <si>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</si>
  <si>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</si>
  <si>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</si>
  <si>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</si>
  <si>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</si>
  <si>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</si>
  <si>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</si>
  <si>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</si>
  <si>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</si>
  <si>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</si>
  <si>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</si>
  <si>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</si>
  <si>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</si>
  <si>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</si>
  <si>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</si>
  <si>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</si>
  <si>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</si>
  <si>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</si>
  <si>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</si>
  <si>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</si>
  <si>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</si>
  <si>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</si>
  <si>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</si>
  <si>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</si>
  <si>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</si>
  <si>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</si>
  <si>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</si>
  <si>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</si>
  <si>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</si>
  <si>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</si>
  <si>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</si>
  <si>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</si>
  <si>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</si>
  <si>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</si>
  <si>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</si>
  <si>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</si>
  <si>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</si>
  <si>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</si>
  <si>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</si>
  <si>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</si>
  <si>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</si>
  <si>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</si>
  <si>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</si>
  <si>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</si>
  <si>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</si>
  <si>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</si>
  <si>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</si>
  <si>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</si>
  <si>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</si>
  <si>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</si>
  <si>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</si>
  <si>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</si>
  <si>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</si>
  <si>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</si>
  <si>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</si>
  <si>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</si>
  <si>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</si>
  <si>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</si>
  <si>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</si>
  <si>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</si>
  <si>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</si>
  <si>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</si>
  <si>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</si>
  <si>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</si>
  <si>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</si>
  <si>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</si>
  <si>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</si>
  <si>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</si>
  <si>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</si>
  <si>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</si>
  <si>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</si>
  <si>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</si>
  <si>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</si>
  <si>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</si>
  <si>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</si>
  <si>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</si>
  <si>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</si>
  <si>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</si>
  <si>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</si>
  <si>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</si>
  <si>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</si>
  <si>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</si>
  <si>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</si>
  <si>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</si>
  <si>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</si>
  <si>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</si>
  <si>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</si>
  <si>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</si>
  <si>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</si>
  <si>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</si>
  <si>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</si>
  <si>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</si>
  <si>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</si>
  <si>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</si>
  <si>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</si>
  <si>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</si>
  <si>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</si>
  <si>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</si>
  <si>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</si>
  <si>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</si>
  <si>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</si>
  <si>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</si>
  <si>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</si>
  <si>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</si>
  <si>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</si>
  <si>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</si>
  <si>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</si>
  <si>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</si>
  <si>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</si>
  <si>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</si>
  <si>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</si>
  <si>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</si>
  <si>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</si>
  <si>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</si>
  <si>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</si>
  <si>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</si>
  <si>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</si>
  <si>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</si>
  <si>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</si>
  <si>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</si>
  <si>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</si>
  <si>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</si>
  <si>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</si>
  <si>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</si>
  <si>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</si>
  <si>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</si>
  <si>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</si>
  <si>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</si>
  <si>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</si>
  <si>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</si>
  <si>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</si>
  <si>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</si>
  <si>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</si>
  <si>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</si>
  <si>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</si>
  <si>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</si>
  <si>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</si>
  <si>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</si>
  <si>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</si>
  <si>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</si>
  <si>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</si>
  <si>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</si>
  <si>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</si>
  <si>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</si>
  <si>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</si>
  <si>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</si>
  <si>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</si>
  <si>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</si>
  <si>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</si>
  <si>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</si>
  <si>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</si>
  <si>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</si>
  <si>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</si>
  <si>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</si>
  <si>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</si>
  <si>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</si>
  <si>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</si>
  <si>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</si>
  <si>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</si>
  <si>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</si>
  <si>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</si>
  <si>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</si>
  <si>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</si>
  <si>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</si>
  <si>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</si>
  <si>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</si>
  <si>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</si>
  <si>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</si>
  <si>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</si>
  <si>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</si>
  <si>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</si>
  <si>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</si>
  <si>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</si>
  <si>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</si>
  <si>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</si>
  <si>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</si>
  <si>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</si>
  <si>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</si>
  <si>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</si>
  <si>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</si>
  <si>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</si>
  <si>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</si>
  <si>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</si>
  <si>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</si>
  <si>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</si>
  <si>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</si>
  <si>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</si>
  <si>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</si>
  <si>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</si>
  <si>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</si>
  <si>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</si>
  <si>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</si>
  <si>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</si>
  <si>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</si>
  <si>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</si>
  <si>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</si>
  <si>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</si>
  <si>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</si>
  <si>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</si>
  <si>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</si>
  <si>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</si>
  <si>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</si>
  <si>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</si>
  <si>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</si>
  <si>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</si>
  <si>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</si>
  <si>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</si>
  <si>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</si>
  <si>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</si>
  <si>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</si>
  <si>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</si>
  <si>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</si>
  <si>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</si>
  <si>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</si>
  <si>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</si>
  <si>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</si>
  <si>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</si>
  <si>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</si>
  <si>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</si>
  <si>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</si>
  <si>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</si>
  <si>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</si>
  <si>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</si>
  <si>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</si>
  <si>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</si>
  <si>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</si>
  <si>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</si>
  <si>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</si>
  <si>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</si>
  <si>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</si>
  <si>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</si>
  <si>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</si>
  <si>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</si>
  <si>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</si>
  <si>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</si>
  <si>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</si>
  <si>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</si>
  <si>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</si>
  <si>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</si>
  <si>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</si>
  <si>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</si>
  <si>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</si>
  <si>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</si>
  <si>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</si>
  <si>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</si>
  <si>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</si>
  <si>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</si>
  <si>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</si>
  <si>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</si>
  <si>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</si>
  <si>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</si>
  <si>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</si>
  <si>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</si>
  <si>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</si>
  <si>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</si>
  <si>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</si>
  <si>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</si>
  <si>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</si>
  <si>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</si>
  <si>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</si>
  <si>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</si>
  <si>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</si>
  <si>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</si>
  <si>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</si>
  <si>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</si>
  <si>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</si>
  <si>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</si>
  <si>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</si>
  <si>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</si>
  <si>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</si>
  <si>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</si>
  <si>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</si>
  <si>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</si>
  <si>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</si>
  <si>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</si>
  <si>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</si>
  <si>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</si>
  <si>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</si>
  <si>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</si>
  <si>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</si>
  <si>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</si>
  <si>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</si>
  <si>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</si>
  <si>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</si>
  <si>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</si>
  <si>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</si>
  <si>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</si>
  <si>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</si>
  <si>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</si>
  <si>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</si>
  <si>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</si>
  <si>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</si>
  <si>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</si>
  <si>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</si>
  <si>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</si>
  <si>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</si>
  <si>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</si>
  <si>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</si>
  <si>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</si>
  <si>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</si>
  <si>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</si>
  <si>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</si>
  <si>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</si>
  <si>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</si>
  <si>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</si>
  <si>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</si>
  <si>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</si>
  <si>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</si>
  <si>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</si>
  <si>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</si>
  <si>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</si>
  <si>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</si>
  <si>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</si>
  <si>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</si>
  <si>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</si>
  <si>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</si>
  <si>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</si>
  <si>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</si>
  <si>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</si>
  <si>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</si>
  <si>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</si>
  <si>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</si>
  <si>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</si>
  <si>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</si>
  <si>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</si>
  <si>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</si>
  <si>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</si>
  <si>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</si>
  <si>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</si>
  <si>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</si>
  <si>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</si>
  <si>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</si>
  <si>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</si>
  <si>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</si>
  <si>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</si>
  <si>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</si>
  <si>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</si>
  <si>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</si>
  <si>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</si>
  <si>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</si>
  <si>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</si>
  <si>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</si>
  <si>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</si>
  <si>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</si>
  <si>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</si>
  <si>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</si>
  <si>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</si>
  <si>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</si>
  <si>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</si>
  <si>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</si>
  <si>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</si>
  <si>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</si>
  <si>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</si>
  <si>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</si>
  <si>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</si>
  <si>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</si>
  <si>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</si>
  <si>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</si>
  <si>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</si>
  <si>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</si>
  <si>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</si>
  <si>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</si>
  <si>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</si>
  <si>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</si>
  <si>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</si>
  <si>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</si>
  <si>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</si>
  <si>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</si>
  <si>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</si>
  <si>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</si>
  <si>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</si>
  <si>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</si>
  <si>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</si>
  <si>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</si>
  <si>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</si>
  <si>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</si>
  <si>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</si>
  <si>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</si>
  <si>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</si>
  <si>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</si>
  <si>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</si>
  <si>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</si>
  <si>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</si>
  <si>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</si>
  <si>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</si>
  <si>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</si>
  <si>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</si>
  <si>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</si>
  <si>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</si>
  <si>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</si>
  <si>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</si>
  <si>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</si>
  <si>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</si>
  <si>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</si>
  <si>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</si>
  <si>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</si>
  <si>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</si>
  <si>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</si>
  <si>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</si>
  <si>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</si>
  <si>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</si>
  <si>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</si>
  <si>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</si>
  <si>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</si>
  <si>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</si>
  <si>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</si>
  <si>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</si>
  <si>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</si>
  <si>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</si>
  <si>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</si>
  <si>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</si>
  <si>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</si>
  <si>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</si>
  <si>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</si>
  <si>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</si>
  <si>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</si>
  <si>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</si>
  <si>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</si>
  <si>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</si>
  <si>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</si>
  <si>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</si>
  <si>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</si>
  <si>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</si>
  <si>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</si>
  <si>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</si>
  <si>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</si>
  <si>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</si>
  <si>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</si>
  <si>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</si>
  <si>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</si>
  <si>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</si>
  <si>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</si>
  <si>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</si>
  <si>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</si>
  <si>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</si>
  <si>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</si>
  <si>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</si>
  <si>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</si>
  <si>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</si>
  <si>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</si>
  <si>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</si>
  <si>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</si>
  <si>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</si>
  <si>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</si>
  <si>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</si>
  <si>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</si>
  <si>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</si>
  <si>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</si>
  <si>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</si>
  <si>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</si>
  <si>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</si>
  <si>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</si>
  <si>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</si>
  <si>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</si>
  <si>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</si>
  <si>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</si>
  <si>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</si>
  <si>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</si>
  <si>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</si>
  <si>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</si>
  <si>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</si>
  <si>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</si>
  <si>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</si>
  <si>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</si>
  <si>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</si>
  <si>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</si>
  <si>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</si>
  <si>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</si>
  <si>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</si>
  <si>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</si>
  <si>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</si>
  <si>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</si>
  <si>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</si>
  <si>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</si>
  <si>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</si>
  <si>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</si>
  <si>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</si>
  <si>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</si>
  <si>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</si>
  <si>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</si>
  <si>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</si>
  <si>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</si>
  <si>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</si>
  <si>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</si>
  <si>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</si>
  <si>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</si>
  <si>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</si>
  <si>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</si>
  <si>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</si>
  <si>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</si>
  <si>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</si>
  <si>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</si>
  <si>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</si>
  <si>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</si>
  <si>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</si>
  <si>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</si>
  <si>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</si>
  <si>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</si>
  <si>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</si>
  <si>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</si>
  <si>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</si>
  <si>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</si>
  <si>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</si>
  <si>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</si>
  <si>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</si>
  <si>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</si>
  <si>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</si>
  <si>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</si>
  <si>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</si>
  <si>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</si>
  <si>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</si>
  <si>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</si>
  <si>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</si>
  <si>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</si>
  <si>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</si>
  <si>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</si>
  <si>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</si>
  <si>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</si>
  <si>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</si>
  <si>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</si>
  <si>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</si>
  <si>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</si>
  <si>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</si>
  <si>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</si>
  <si>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</si>
  <si>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</si>
  <si>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</si>
  <si>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</si>
  <si>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</si>
  <si>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</si>
  <si>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</si>
  <si>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</si>
  <si>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</si>
  <si>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</si>
  <si>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</si>
  <si>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</si>
  <si>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</si>
  <si>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</si>
  <si>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</si>
  <si>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</si>
  <si>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</si>
  <si>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</si>
  <si>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</si>
  <si>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</si>
  <si>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</si>
  <si>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</si>
  <si>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</si>
  <si>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</si>
  <si>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</si>
  <si>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</si>
  <si>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</si>
  <si>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</si>
  <si>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</si>
  <si>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</si>
  <si>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</si>
  <si>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</si>
  <si>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</si>
  <si>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</si>
  <si>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</si>
  <si>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</si>
  <si>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</si>
  <si>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</si>
  <si>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</si>
  <si>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</si>
  <si>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</si>
  <si>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</si>
  <si>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</si>
  <si>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</si>
  <si>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</si>
  <si>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</si>
  <si>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</si>
  <si>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</si>
  <si>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</si>
  <si>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</si>
  <si>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</si>
  <si>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</si>
  <si>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</si>
  <si>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</si>
  <si>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</si>
  <si>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</si>
  <si>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</si>
  <si>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</si>
  <si>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</si>
  <si>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</si>
  <si>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</si>
  <si>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</si>
  <si>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</si>
  <si>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</si>
  <si>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</si>
  <si>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</si>
  <si>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</si>
  <si>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</si>
  <si>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</si>
  <si>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</si>
  <si>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</si>
  <si>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</si>
  <si>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</si>
  <si>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</si>
  <si>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</si>
  <si>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</si>
  <si>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</si>
  <si>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</si>
  <si>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</si>
  <si>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</si>
  <si>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</si>
  <si>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</si>
  <si>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</si>
  <si>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</si>
  <si>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</si>
  <si>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</si>
  <si>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</si>
  <si>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</si>
  <si>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</si>
  <si>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</si>
  <si>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</si>
  <si>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</si>
  <si>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</si>
  <si>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</si>
  <si>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</si>
  <si>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</si>
  <si>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</si>
  <si>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</si>
  <si>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</si>
  <si>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</si>
  <si>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</si>
  <si>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</si>
  <si>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</si>
  <si>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</si>
  <si>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</si>
  <si>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</si>
  <si>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</si>
  <si>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</si>
  <si>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</si>
  <si>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</si>
  <si>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</si>
  <si>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</si>
  <si>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</si>
  <si>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</si>
  <si>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</si>
  <si>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</si>
  <si>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</si>
  <si>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</si>
  <si>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</si>
  <si>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</si>
  <si>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</si>
  <si>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</si>
  <si>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</si>
  <si>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</si>
  <si>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</si>
  <si>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</si>
  <si>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</si>
  <si>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</si>
  <si>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</si>
  <si>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</si>
  <si>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</si>
  <si>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</si>
  <si>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</si>
  <si>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</si>
  <si>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</si>
  <si>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</si>
  <si>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</si>
  <si>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</si>
  <si>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</si>
  <si>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</si>
  <si>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</si>
  <si>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</si>
  <si>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</si>
  <si>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</si>
  <si>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</si>
  <si>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</si>
  <si>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</si>
  <si>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</si>
  <si>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</si>
  <si>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</si>
  <si>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</si>
  <si>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</si>
  <si>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</si>
  <si>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</si>
  <si>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</si>
  <si>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</si>
  <si>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</si>
  <si>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</si>
  <si>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</si>
  <si>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</si>
  <si>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</si>
  <si>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</si>
  <si>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</si>
  <si>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</si>
  <si>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</si>
  <si>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</si>
  <si>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</si>
  <si>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</si>
  <si>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</si>
  <si>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</si>
  <si>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</si>
  <si>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</si>
  <si>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</si>
  <si>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</si>
  <si>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</si>
  <si>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</si>
  <si>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</si>
  <si>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</si>
  <si>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</si>
  <si>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</si>
  <si>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</si>
  <si>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</si>
  <si>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</si>
  <si>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</si>
  <si>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</si>
  <si>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</si>
  <si>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</si>
  <si>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</si>
  <si>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</si>
  <si>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</si>
  <si>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</si>
  <si>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</si>
  <si>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</si>
  <si>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</si>
  <si>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</si>
  <si>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</si>
  <si>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</si>
  <si>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</si>
  <si>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</si>
  <si>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</si>
  <si>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</si>
  <si>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</si>
  <si>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</si>
  <si>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</si>
  <si>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</si>
  <si>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</si>
  <si>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</si>
  <si>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</si>
  <si>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</si>
  <si>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</si>
  <si>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</si>
  <si>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</si>
  <si>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</si>
  <si>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</si>
  <si>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</si>
  <si>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</si>
  <si>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</si>
  <si>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</si>
  <si>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</si>
  <si>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</si>
  <si>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</si>
  <si>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</si>
  <si>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</si>
  <si>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</si>
  <si>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</si>
  <si>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</si>
  <si>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</si>
  <si>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</si>
  <si>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</si>
  <si>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</si>
  <si>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</si>
  <si>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</si>
  <si>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</si>
  <si>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</si>
  <si>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</si>
  <si>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</si>
  <si>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</si>
  <si>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</si>
  <si>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</si>
  <si>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</si>
  <si>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</si>
  <si>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</si>
  <si>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</si>
  <si>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</si>
  <si>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</si>
  <si>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</si>
  <si>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</si>
  <si>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</si>
  <si>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</si>
  <si>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</si>
  <si>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</si>
  <si>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</si>
  <si>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</si>
  <si>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</si>
  <si>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</si>
  <si>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</si>
  <si>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</si>
  <si>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</si>
  <si>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</si>
  <si>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</si>
  <si>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</si>
  <si>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</si>
  <si>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</si>
  <si>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</si>
  <si>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</si>
  <si>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</si>
  <si>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</si>
  <si>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</si>
  <si>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</si>
  <si>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</si>
  <si>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</si>
  <si>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</si>
  <si>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</si>
  <si>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</si>
  <si>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</si>
  <si>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</si>
  <si>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</si>
  <si>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</si>
  <si>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</si>
  <si>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</si>
  <si>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</si>
  <si>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</si>
  <si>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</si>
  <si>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</si>
  <si>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</si>
  <si>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</si>
  <si>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</si>
  <si>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</si>
  <si>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</si>
  <si>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</si>
  <si>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</si>
  <si>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</si>
  <si>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</si>
  <si>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</si>
  <si>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</si>
  <si>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</si>
  <si>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</si>
  <si>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</si>
  <si>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</si>
  <si>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</si>
  <si>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</si>
  <si>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</si>
  <si>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</si>
  <si>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</si>
  <si>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</si>
  <si>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</si>
  <si>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</si>
  <si>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</si>
  <si>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</si>
  <si>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</si>
  <si>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</si>
  <si>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</si>
  <si>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</si>
  <si>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</si>
  <si>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</si>
  <si>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</si>
  <si>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</si>
  <si>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</si>
  <si>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</si>
  <si>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</si>
  <si>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</si>
  <si>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</si>
  <si>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</si>
  <si>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</si>
  <si>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</si>
  <si>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</si>
  <si>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</si>
  <si>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</si>
  <si>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</si>
  <si>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</si>
  <si>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</si>
  <si>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</si>
  <si>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</si>
  <si>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</si>
  <si>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</si>
  <si>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</si>
  <si>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</si>
  <si>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</si>
  <si>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</si>
  <si>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</si>
  <si>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</si>
  <si>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</si>
  <si>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</si>
  <si>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</si>
  <si>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</si>
  <si>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</si>
  <si>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</si>
  <si>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</si>
  <si>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</si>
  <si>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</si>
  <si>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</si>
  <si>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</si>
  <si>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</si>
  <si>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</si>
  <si>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</si>
  <si>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</si>
  <si>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</si>
  <si>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</si>
  <si>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</si>
  <si>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</si>
  <si>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</si>
  <si>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</si>
  <si>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</si>
  <si>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</si>
  <si>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</si>
  <si>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</si>
  <si>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</si>
  <si>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</si>
  <si>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</si>
  <si>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</si>
  <si>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</si>
  <si>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</si>
  <si>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</si>
  <si>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</si>
  <si>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</si>
  <si>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</si>
  <si>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</si>
  <si>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</si>
  <si>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</si>
  <si>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</si>
  <si>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</si>
  <si>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</si>
  <si>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</si>
  <si>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</si>
  <si>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</si>
  <si>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</si>
  <si>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</si>
  <si>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</si>
  <si>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</si>
  <si>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</si>
  <si>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</si>
  <si>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</si>
  <si>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</si>
  <si>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</si>
  <si>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</si>
  <si>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</si>
  <si>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</si>
  <si>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</si>
  <si>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</si>
  <si>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</si>
  <si>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</si>
  <si>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</si>
  <si>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</si>
  <si>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</si>
  <si>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</si>
  <si>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</si>
  <si>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</si>
  <si>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</si>
  <si>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</si>
  <si>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</si>
  <si>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</si>
  <si>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</si>
  <si>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</si>
  <si>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</si>
  <si>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</si>
  <si>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</si>
  <si>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</si>
  <si>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</si>
  <si>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</si>
  <si>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</si>
  <si>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</si>
  <si>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</si>
  <si>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</si>
  <si>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</si>
  <si>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</si>
  <si>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</si>
  <si>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</si>
  <si>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</si>
  <si>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</si>
  <si>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</si>
  <si>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</si>
  <si>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</si>
  <si>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</si>
  <si>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</si>
  <si>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</si>
  <si>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</si>
  <si>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</si>
  <si>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</si>
  <si>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</si>
  <si>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</si>
  <si>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</si>
  <si>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</si>
  <si>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</si>
  <si>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</si>
  <si>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</si>
  <si>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</si>
  <si>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</si>
  <si>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</si>
  <si>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</si>
  <si>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</si>
  <si>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</si>
  <si>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</si>
  <si>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</si>
  <si>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</si>
  <si>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</si>
  <si>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</si>
  <si>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</si>
  <si>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</si>
  <si>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</si>
  <si>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</si>
  <si>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</si>
  <si>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</si>
  <si>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</si>
  <si>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</si>
  <si>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</si>
  <si>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</si>
  <si>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</si>
  <si>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</si>
  <si>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</si>
  <si>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</si>
  <si>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</si>
  <si>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</si>
  <si>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</si>
  <si>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</si>
  <si>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</si>
  <si>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</si>
  <si>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</si>
  <si>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</si>
  <si>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</si>
  <si>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</si>
  <si>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</si>
  <si>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</si>
  <si>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</si>
  <si>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</si>
  <si>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</si>
  <si>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</si>
  <si>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</si>
  <si>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</si>
  <si>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</si>
  <si>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</si>
  <si>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</si>
  <si>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</si>
  <si>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</si>
  <si>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</si>
  <si>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</si>
  <si>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</si>
  <si>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</si>
  <si>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</si>
  <si>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</si>
  <si>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</si>
  <si>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</si>
  <si>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</si>
  <si>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</si>
  <si>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</si>
  <si>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</si>
  <si>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</si>
  <si>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</si>
  <si>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</si>
  <si>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</si>
  <si>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</si>
  <si>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</si>
  <si>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</si>
  <si>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</si>
  <si>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</si>
  <si>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</si>
  <si>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</si>
  <si>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</si>
  <si>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</si>
  <si>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</si>
  <si>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</si>
  <si>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</si>
  <si>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</si>
  <si>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</si>
  <si>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</si>
  <si>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</si>
  <si>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</si>
  <si>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</si>
  <si>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</si>
  <si>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</si>
  <si>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</si>
  <si>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</si>
  <si>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</si>
  <si>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</si>
  <si>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</si>
  <si>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</si>
  <si>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</si>
  <si>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</si>
  <si>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</si>
  <si>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</si>
  <si>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</si>
  <si>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</si>
  <si>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</si>
  <si>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</si>
  <si>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</si>
  <si>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</si>
  <si>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</si>
  <si>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</si>
  <si>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</si>
  <si>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</si>
  <si>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</si>
  <si>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</si>
  <si>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</si>
  <si>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</si>
  <si>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</si>
  <si>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</si>
  <si>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</si>
  <si>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</si>
  <si>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</si>
  <si>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</si>
  <si>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</si>
  <si>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</si>
  <si>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</si>
  <si>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</si>
  <si>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</si>
  <si>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</si>
  <si>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</si>
  <si>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</si>
  <si>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</si>
  <si>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</si>
  <si>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</si>
  <si>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</si>
  <si>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</si>
  <si>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</si>
  <si>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</si>
  <si>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</si>
  <si>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</si>
  <si>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</si>
  <si>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</si>
  <si>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</si>
  <si>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</si>
  <si>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</si>
  <si>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</si>
  <si>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</si>
  <si>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</si>
  <si>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</si>
  <si>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</si>
  <si>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</si>
  <si>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</si>
  <si>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</si>
  <si>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</si>
  <si>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</si>
  <si>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</si>
  <si>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</si>
  <si>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</si>
  <si>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</si>
  <si>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</si>
  <si>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</si>
  <si>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</si>
  <si>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</si>
  <si>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</si>
  <si>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</si>
  <si>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</si>
  <si>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</si>
  <si>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</si>
  <si>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</si>
  <si>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</si>
  <si>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</si>
  <si>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</si>
  <si>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</si>
  <si>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</si>
  <si>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</si>
  <si>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</si>
  <si>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</si>
  <si>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</si>
  <si>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</si>
  <si>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</si>
  <si>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</si>
  <si>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</si>
  <si>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</si>
  <si>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</si>
  <si>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</si>
  <si>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</si>
  <si>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</si>
  <si>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</si>
  <si>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</si>
  <si>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</si>
  <si>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</si>
  <si>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</si>
  <si>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</si>
  <si>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</si>
  <si>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</si>
  <si>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</si>
  <si>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</si>
  <si>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</si>
  <si>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</si>
  <si>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</si>
  <si>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</si>
  <si>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</si>
  <si>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</si>
  <si>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</si>
  <si>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</si>
  <si>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</si>
  <si>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</si>
  <si>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</si>
  <si>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</si>
  <si>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</si>
  <si>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</si>
  <si>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</si>
  <si>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</si>
  <si>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</si>
  <si>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</si>
  <si>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</si>
  <si>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</si>
  <si>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</si>
  <si>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</si>
  <si>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</si>
  <si>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</si>
  <si>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</si>
  <si>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</si>
  <si>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</si>
  <si>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</si>
  <si>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</si>
  <si>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</si>
  <si>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</si>
  <si>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</si>
  <si>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</si>
  <si>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</si>
  <si>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</si>
  <si>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</si>
  <si>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</si>
  <si>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</si>
  <si>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</si>
  <si>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</si>
  <si>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</si>
  <si>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</si>
  <si>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</si>
  <si>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</si>
  <si>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</si>
  <si>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</si>
  <si>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</si>
  <si>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</si>
  <si>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</si>
  <si>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</si>
  <si>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</si>
  <si>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</si>
  <si>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</si>
  <si>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</si>
  <si>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</si>
  <si>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</si>
  <si>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</si>
  <si>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</si>
  <si>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</si>
  <si>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</si>
  <si>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</si>
  <si>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</si>
  <si>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</si>
  <si>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</si>
  <si>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</si>
  <si>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</si>
  <si>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</si>
  <si>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</si>
  <si>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</si>
  <si>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</si>
  <si>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</si>
  <si>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</si>
  <si>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</si>
  <si>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</si>
  <si>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</si>
  <si>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</si>
  <si>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</si>
  <si>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</si>
  <si>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</si>
  <si>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</si>
  <si>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</si>
  <si>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</si>
  <si>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</si>
  <si>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</si>
  <si>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</si>
  <si>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</si>
  <si>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</si>
  <si>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</si>
  <si>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</si>
  <si>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</si>
  <si>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</si>
  <si>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</si>
  <si>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</si>
  <si>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</si>
  <si>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</si>
  <si>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</si>
  <si>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</si>
  <si>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</si>
  <si>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</si>
  <si>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</si>
  <si>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</si>
  <si>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</si>
  <si>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</si>
  <si>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</si>
  <si>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</si>
  <si>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</si>
  <si>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</si>
  <si>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</si>
  <si>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</si>
  <si>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</si>
  <si>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</si>
  <si>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</si>
  <si>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</si>
  <si>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</si>
  <si>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</si>
  <si>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</si>
  <si>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</si>
  <si>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</si>
  <si>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</si>
  <si>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</si>
  <si>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</si>
  <si>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</si>
  <si>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</si>
  <si>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</si>
  <si>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</si>
  <si>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</si>
  <si>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</si>
  <si>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</si>
  <si>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</si>
  <si>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</si>
  <si>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</si>
  <si>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</si>
  <si>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</si>
  <si>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</si>
  <si>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</si>
  <si>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</si>
  <si>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</si>
  <si>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</si>
  <si>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</si>
  <si>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</si>
  <si>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</si>
  <si>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</si>
  <si>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</si>
  <si>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</si>
  <si>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</si>
  <si>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</si>
  <si>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</si>
  <si>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</si>
  <si>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</si>
  <si>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</si>
  <si>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</si>
  <si>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</si>
  <si>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</si>
  <si>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</si>
  <si>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</si>
  <si>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</si>
  <si>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</si>
  <si>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</si>
  <si>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</si>
  <si>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</si>
  <si>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</si>
  <si>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</si>
  <si>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</si>
  <si>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</si>
  <si>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</si>
  <si>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</si>
  <si>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</si>
  <si>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</si>
  <si>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</si>
  <si>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</si>
  <si>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</si>
  <si>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</si>
  <si>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</si>
  <si>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</si>
  <si>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</si>
  <si>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</si>
  <si>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</si>
  <si>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</si>
  <si>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</si>
  <si>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</si>
  <si>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</si>
  <si>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</si>
  <si>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</si>
  <si>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</si>
  <si>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</si>
  <si>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</si>
  <si>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</si>
  <si>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</si>
  <si>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</si>
  <si>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</si>
  <si>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</si>
  <si>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</si>
  <si>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</si>
  <si>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</si>
  <si>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</si>
  <si>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</si>
  <si>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</si>
  <si>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</si>
  <si>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</si>
  <si>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</si>
  <si>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</si>
  <si>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</si>
  <si>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</si>
  <si>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</si>
  <si>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</si>
  <si>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</si>
  <si>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</si>
  <si>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</si>
  <si>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</si>
  <si>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</si>
  <si>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</si>
  <si>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</si>
  <si>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</si>
  <si>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</si>
  <si>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</si>
  <si>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</si>
  <si>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</si>
  <si>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</si>
  <si>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</si>
  <si>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</si>
  <si>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</si>
  <si>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</si>
  <si>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</si>
  <si>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</si>
  <si>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</si>
  <si>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</si>
  <si>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</si>
  <si>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</si>
  <si>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</si>
  <si>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</si>
  <si>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</si>
  <si>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</si>
  <si>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</si>
  <si>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</si>
  <si>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</si>
  <si>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</si>
  <si>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</si>
  <si>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</si>
  <si>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</si>
  <si>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</si>
  <si>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</si>
  <si>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</si>
  <si>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</si>
  <si>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</si>
  <si>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</si>
  <si>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</si>
  <si>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</si>
  <si>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</si>
  <si>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</si>
  <si>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</si>
  <si>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</si>
  <si>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</si>
  <si>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</si>
  <si>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</si>
  <si>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</si>
  <si>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</si>
  <si>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</si>
  <si>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</si>
  <si>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</si>
  <si>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</si>
  <si>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</si>
  <si>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</si>
  <si>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</si>
  <si>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</si>
  <si>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</si>
  <si>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</si>
  <si>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</si>
  <si>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</si>
  <si>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</si>
  <si>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</si>
  <si>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</si>
  <si>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</si>
  <si>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</si>
  <si>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</si>
  <si>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</si>
  <si>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</si>
  <si>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</si>
  <si>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</si>
  <si>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</si>
  <si>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</si>
  <si>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</si>
  <si>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</si>
  <si>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</si>
  <si>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</si>
  <si>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</si>
  <si>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</si>
  <si>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</si>
  <si>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</si>
  <si>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</si>
  <si>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</si>
  <si>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</si>
  <si>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</si>
  <si>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</si>
  <si>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</si>
  <si>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</si>
  <si>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</si>
  <si>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</si>
  <si>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</si>
  <si>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</si>
  <si>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</si>
  <si>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</si>
  <si>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</si>
  <si>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</si>
  <si>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</si>
  <si>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</si>
  <si>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</si>
  <si>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</si>
  <si>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</si>
  <si>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</si>
  <si>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</si>
  <si>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</si>
  <si>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</si>
  <si>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</si>
  <si>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</si>
  <si>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</si>
  <si>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</si>
  <si>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</si>
  <si>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</si>
  <si>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</si>
  <si>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</si>
  <si>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</si>
  <si>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</si>
  <si>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</si>
  <si>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</si>
  <si>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</si>
  <si>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</si>
  <si>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</si>
  <si>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</si>
  <si>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</si>
  <si>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</si>
  <si>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</si>
  <si>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</si>
  <si>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</si>
  <si>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</si>
  <si>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</si>
  <si>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</si>
  <si>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</si>
  <si>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</si>
  <si>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</si>
  <si>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</si>
  <si>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</si>
  <si>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</si>
  <si>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</si>
  <si>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</si>
  <si>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</si>
  <si>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</si>
  <si>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</si>
  <si>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</si>
  <si>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</si>
  <si>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</si>
  <si>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</si>
  <si>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</si>
  <si>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</si>
  <si>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</si>
  <si>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</si>
  <si>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</si>
  <si>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</si>
  <si>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</si>
  <si>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</si>
  <si>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</si>
  <si>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</si>
  <si>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</si>
  <si>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</si>
  <si>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</si>
  <si>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</si>
  <si>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</si>
  <si>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</si>
  <si>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</si>
  <si>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</si>
  <si>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</si>
  <si>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</si>
  <si>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</si>
  <si>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</si>
  <si>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</si>
  <si>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</si>
  <si>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</si>
  <si>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</si>
  <si>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</si>
  <si>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</si>
  <si>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</si>
  <si>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</si>
  <si>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</si>
  <si>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</si>
  <si>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</si>
  <si>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</si>
  <si>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</si>
  <si>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</si>
  <si>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</si>
  <si>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</si>
  <si>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</si>
  <si>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</si>
  <si>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</si>
  <si>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</si>
  <si>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</si>
  <si>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</si>
  <si>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</si>
  <si>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</si>
  <si>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</si>
  <si>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</si>
  <si>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</si>
  <si>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</si>
  <si>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</si>
  <si>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</si>
  <si>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</si>
  <si>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</si>
  <si>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</si>
  <si>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</si>
  <si>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</si>
  <si>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</si>
  <si>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</si>
  <si>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</si>
  <si>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</si>
  <si>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</si>
  <si>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</si>
  <si>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</si>
  <si>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</si>
  <si>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</si>
  <si>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</si>
  <si>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</si>
  <si>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</si>
  <si>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</si>
  <si>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</si>
  <si>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</si>
  <si>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</si>
  <si>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</si>
  <si>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</si>
  <si>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</si>
  <si>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</si>
  <si>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</si>
  <si>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</si>
  <si>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</si>
  <si>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</si>
  <si>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</si>
  <si>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</si>
  <si>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</si>
  <si>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</si>
  <si>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</si>
  <si>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</si>
  <si>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</si>
  <si>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</si>
  <si>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</si>
  <si>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</si>
  <si>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</si>
  <si>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</si>
  <si>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</si>
  <si>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</si>
  <si>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</si>
  <si>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</si>
  <si>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</si>
  <si>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</si>
  <si>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</si>
  <si>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</si>
  <si>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</si>
  <si>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</si>
  <si>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</si>
  <si>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</si>
  <si>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</si>
  <si>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</si>
  <si>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</si>
  <si>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</si>
  <si>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</si>
  <si>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</si>
  <si>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</si>
  <si>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</si>
  <si>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</si>
  <si>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</si>
  <si>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</si>
  <si>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</si>
  <si>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</si>
  <si>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</si>
  <si>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</si>
  <si>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</si>
  <si>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</si>
  <si>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</si>
  <si>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</si>
  <si>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</si>
  <si>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</si>
  <si>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</si>
  <si>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</si>
  <si>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</si>
  <si>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</si>
  <si>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</si>
  <si>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</si>
  <si>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</si>
  <si>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</si>
  <si>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</si>
  <si>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</si>
  <si>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</si>
  <si>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</si>
  <si>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</si>
  <si>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</si>
  <si>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</si>
  <si>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</si>
  <si>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</si>
  <si>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</si>
  <si>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</si>
  <si>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</si>
  <si>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</si>
  <si>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</si>
  <si>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</si>
  <si>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</si>
  <si>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</si>
  <si>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</si>
  <si>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</si>
  <si>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</si>
  <si>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</si>
  <si>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</si>
  <si>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</si>
  <si>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</si>
  <si>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</si>
  <si>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</si>
  <si>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</si>
  <si>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</si>
  <si>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</si>
  <si>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</si>
  <si>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</si>
  <si>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</si>
  <si>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</si>
  <si>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</si>
  <si>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</si>
  <si>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</si>
  <si>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</si>
  <si>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</si>
  <si>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</si>
  <si>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</si>
  <si>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</si>
  <si>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</si>
  <si>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</si>
  <si>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</si>
  <si>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</si>
  <si>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</si>
  <si>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</si>
  <si>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</si>
  <si>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</si>
  <si>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</si>
  <si>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</si>
  <si>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</si>
  <si>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</si>
  <si>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</si>
  <si>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</si>
  <si>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</si>
  <si>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</si>
  <si>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</si>
  <si>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</si>
  <si>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</si>
  <si>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</si>
  <si>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</si>
  <si>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</si>
  <si>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</si>
  <si>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</si>
  <si>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</si>
  <si>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</si>
  <si>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</si>
  <si>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</si>
  <si>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</si>
  <si>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</si>
  <si>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</si>
  <si>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</si>
  <si>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</si>
  <si>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</si>
  <si>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</si>
  <si>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</si>
  <si>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</si>
  <si>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</si>
  <si>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</si>
  <si>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</si>
  <si>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</si>
  <si>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</si>
  <si>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</si>
  <si>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</si>
  <si>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</si>
  <si>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</si>
  <si>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</si>
  <si>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</si>
  <si>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</si>
  <si>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</si>
  <si>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</si>
  <si>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</si>
  <si>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</si>
  <si>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</si>
  <si>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</si>
  <si>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</si>
  <si>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</si>
  <si>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</si>
  <si>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</si>
  <si>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</si>
  <si>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</si>
  <si>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</si>
  <si>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</si>
  <si>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</si>
  <si>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</si>
  <si>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</si>
  <si>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</si>
  <si>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</si>
  <si>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</si>
  <si>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</si>
  <si>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</si>
  <si>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</si>
  <si>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</si>
  <si>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</si>
  <si>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</si>
  <si>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</si>
  <si>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</si>
  <si>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</si>
  <si>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</si>
  <si>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</si>
  <si>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</si>
  <si>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</si>
  <si>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</si>
  <si>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</si>
  <si>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</si>
  <si>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</si>
  <si>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</si>
  <si>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</si>
  <si>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</si>
  <si>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</si>
  <si>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</si>
  <si>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</si>
  <si>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</si>
  <si>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</si>
  <si>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</si>
  <si>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</si>
  <si>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</si>
  <si>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</si>
  <si>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</si>
  <si>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</si>
  <si>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</si>
  <si>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</si>
  <si>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</si>
  <si>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</si>
  <si>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</si>
  <si>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</si>
  <si>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</si>
  <si>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</si>
  <si>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</si>
  <si>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</si>
  <si>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</si>
  <si>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</si>
  <si>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</si>
  <si>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</si>
  <si>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</si>
  <si>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</si>
  <si>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</si>
  <si>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</si>
  <si>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</si>
  <si>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</si>
  <si>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</si>
  <si>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</si>
  <si>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</si>
  <si>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</si>
  <si>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</si>
  <si>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</si>
  <si>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</si>
  <si>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</si>
  <si>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</si>
  <si>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</si>
  <si>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</si>
  <si>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</si>
  <si>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</si>
  <si>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</si>
  <si>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</si>
  <si>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</si>
  <si>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</si>
  <si>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</si>
  <si>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</si>
  <si>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</si>
  <si>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</si>
  <si>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</si>
  <si>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</si>
  <si>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</si>
  <si>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</si>
  <si>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</si>
  <si>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</si>
  <si>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</si>
  <si>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</si>
  <si>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</si>
  <si>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</si>
  <si>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</si>
  <si>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</si>
  <si>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</si>
  <si>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</si>
  <si>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</si>
  <si>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</si>
  <si>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</si>
  <si>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</si>
  <si>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</si>
  <si>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</si>
  <si>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</si>
  <si>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</si>
  <si>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</si>
  <si>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</si>
  <si>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</si>
  <si>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</si>
  <si>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</si>
  <si>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</si>
  <si>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</si>
  <si>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</si>
  <si>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</si>
  <si>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</si>
  <si>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</si>
  <si>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</si>
  <si>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</si>
  <si>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</si>
  <si>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</si>
  <si>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</si>
  <si>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</si>
  <si>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</si>
  <si>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</si>
  <si>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</si>
  <si>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</si>
  <si>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</si>
  <si>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</si>
  <si>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</si>
  <si>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</si>
  <si>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</si>
  <si>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</si>
  <si>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</si>
  <si>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</si>
  <si>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</si>
  <si>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</si>
  <si>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</si>
  <si>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</si>
  <si>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</si>
  <si>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</si>
  <si>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</si>
  <si>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</si>
  <si>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</si>
  <si>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</si>
  <si>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</si>
  <si>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</si>
  <si>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</si>
  <si>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</si>
  <si>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</si>
  <si>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</si>
  <si>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</si>
  <si>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</si>
  <si>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</si>
  <si>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</si>
  <si>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</si>
  <si>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</si>
  <si>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</si>
  <si>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</si>
  <si>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</si>
  <si>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</si>
  <si>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</si>
  <si>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</si>
  <si>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</si>
  <si>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</si>
  <si>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</si>
  <si>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</si>
  <si>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</si>
  <si>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</si>
  <si>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</si>
  <si>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</si>
  <si>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</si>
  <si>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</si>
  <si>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</si>
  <si>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</si>
  <si>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</si>
  <si>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</si>
  <si>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</si>
  <si>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</si>
  <si>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</si>
  <si>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</si>
  <si>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</si>
  <si>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</si>
  <si>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</si>
  <si>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</si>
  <si>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</si>
  <si>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</si>
  <si>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</si>
  <si>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</si>
  <si>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</si>
  <si>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</si>
  <si>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</si>
  <si>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</si>
  <si>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</si>
  <si>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</si>
  <si>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</si>
  <si>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</si>
  <si>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</si>
  <si>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</si>
  <si>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</si>
  <si>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</si>
  <si>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</si>
  <si>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</si>
  <si>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</si>
  <si>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</si>
  <si>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</si>
  <si>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</si>
  <si>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</si>
  <si>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</si>
  <si>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</si>
  <si>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</si>
  <si>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</si>
  <si>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</si>
  <si>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</si>
  <si>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</si>
  <si>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</si>
  <si>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</si>
  <si>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</si>
  <si>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</si>
  <si>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</si>
  <si>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</si>
  <si>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</si>
  <si>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</si>
  <si>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</si>
  <si>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</si>
  <si>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</si>
  <si>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</si>
  <si>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</si>
  <si>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</si>
  <si>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</si>
  <si>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</si>
  <si>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</si>
  <si>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</si>
  <si>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</si>
  <si>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</si>
  <si>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</si>
  <si>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</si>
  <si>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</si>
  <si>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</si>
  <si>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</si>
  <si>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</si>
  <si>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</si>
  <si>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</si>
  <si>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</si>
  <si>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</si>
  <si>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</si>
  <si>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</si>
  <si>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</si>
  <si>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</si>
  <si>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</si>
  <si>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</si>
  <si>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</si>
  <si>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</si>
  <si>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</si>
  <si>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</si>
  <si>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</si>
  <si>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</si>
  <si>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</si>
  <si>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</si>
  <si>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</si>
  <si>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</si>
  <si>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</si>
  <si>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</si>
  <si>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</si>
  <si>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</si>
  <si>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</si>
  <si>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</si>
  <si>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</si>
  <si>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</si>
  <si>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</si>
  <si>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</si>
  <si>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</si>
  <si>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</si>
  <si>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</si>
  <si>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</si>
  <si>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</si>
  <si>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</si>
  <si>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</si>
  <si>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</si>
  <si>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</si>
  <si>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</si>
  <si>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</si>
  <si>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</si>
  <si>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</si>
  <si>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</si>
  <si>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</si>
  <si>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</si>
  <si>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</si>
  <si>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</si>
  <si>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</si>
  <si>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</si>
  <si>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</si>
  <si>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</si>
  <si>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</si>
  <si>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</si>
  <si>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</si>
  <si>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</si>
  <si>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</si>
  <si>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</si>
  <si>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</si>
  <si>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</si>
  <si>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</si>
  <si>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</si>
  <si>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</si>
  <si>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</si>
  <si>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</si>
  <si>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</si>
  <si>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</si>
  <si>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</si>
  <si>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</si>
  <si>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</si>
  <si>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</si>
  <si>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</si>
  <si>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</si>
  <si>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</si>
  <si>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</si>
  <si>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</si>
  <si>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</si>
  <si>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</si>
  <si>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</si>
  <si>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</si>
  <si>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</si>
  <si>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</si>
  <si>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</si>
  <si>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</si>
  <si>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</si>
  <si>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</si>
  <si>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</si>
  <si>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</si>
  <si>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</si>
  <si>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</si>
  <si>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</si>
  <si>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</si>
  <si>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</si>
  <si>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</si>
  <si>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</si>
  <si>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</si>
  <si>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</si>
  <si>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</si>
  <si>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</si>
  <si>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</si>
  <si>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</si>
  <si>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</si>
  <si>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</si>
  <si>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</si>
  <si>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</si>
  <si>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</si>
  <si>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</si>
  <si>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</si>
  <si>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</si>
  <si>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</si>
  <si>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</si>
  <si>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</si>
  <si>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</si>
  <si>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</si>
  <si>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</si>
  <si>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</si>
  <si>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</si>
  <si>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</si>
  <si>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</si>
  <si>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</si>
  <si>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</si>
  <si>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</si>
  <si>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</si>
  <si>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</si>
  <si>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</si>
  <si>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</si>
  <si>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</si>
  <si>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</si>
  <si>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</si>
  <si>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</si>
  <si>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</si>
  <si>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</si>
  <si>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</si>
  <si>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</si>
  <si>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</si>
  <si>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</si>
  <si>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</si>
  <si>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</si>
  <si>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</si>
  <si>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</si>
  <si>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</si>
  <si>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</si>
  <si>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</si>
  <si>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</si>
  <si>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</si>
  <si>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</si>
  <si>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</si>
  <si>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</si>
  <si>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</si>
  <si>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</si>
  <si>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</si>
  <si>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</si>
  <si>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</si>
  <si>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</si>
  <si>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</si>
  <si>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</si>
  <si>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</si>
  <si>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</si>
  <si>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</si>
  <si>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</si>
  <si>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</si>
  <si>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</si>
  <si>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</si>
  <si>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</si>
  <si>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</si>
  <si>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</si>
  <si>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</si>
  <si>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</si>
  <si>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</si>
  <si>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</si>
  <si>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</si>
  <si>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</si>
  <si>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</si>
  <si>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</si>
  <si>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</si>
  <si>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</si>
  <si>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</si>
  <si>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</si>
  <si>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</si>
  <si>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</si>
  <si>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</si>
  <si>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</si>
  <si>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</si>
  <si>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</si>
  <si>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</si>
  <si>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</si>
  <si>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</si>
  <si>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</si>
  <si>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</si>
  <si>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</si>
  <si>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</si>
  <si>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</si>
  <si>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</si>
  <si>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</si>
  <si>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</si>
  <si>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</si>
  <si>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</si>
  <si>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</si>
  <si>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</si>
  <si>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</si>
  <si>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</si>
  <si>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</si>
  <si>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</si>
  <si>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</si>
  <si>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</si>
  <si>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</si>
  <si>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</si>
  <si>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</si>
  <si>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</si>
  <si>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</si>
  <si>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</si>
  <si>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</si>
  <si>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</si>
  <si>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</si>
  <si>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</si>
  <si>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</si>
  <si>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</si>
  <si>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</si>
  <si>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</si>
  <si>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</si>
  <si>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</si>
  <si>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</si>
  <si>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</si>
  <si>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</si>
  <si>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</si>
  <si>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</si>
  <si>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</si>
  <si>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</si>
  <si>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</si>
  <si>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</si>
  <si>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</si>
  <si>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</si>
  <si>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</si>
  <si>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</si>
  <si>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</si>
  <si>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</si>
  <si>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</si>
  <si>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</si>
  <si>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</si>
  <si>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</si>
  <si>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</si>
  <si>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</si>
  <si>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</si>
  <si>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</si>
  <si>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</si>
  <si>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</si>
  <si>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</si>
  <si>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</si>
  <si>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</si>
  <si>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</si>
  <si>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</si>
  <si>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</si>
  <si>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</si>
  <si>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</si>
  <si>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</si>
  <si>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</si>
  <si>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</si>
  <si>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</si>
  <si>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</si>
  <si>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</si>
  <si>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</si>
  <si>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</si>
  <si>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</si>
  <si>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</si>
  <si>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</si>
  <si>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</si>
  <si>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</si>
  <si>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</si>
  <si>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</si>
  <si>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</si>
  <si>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</si>
  <si>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</si>
  <si>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</si>
  <si>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</si>
  <si>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</si>
  <si>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</si>
  <si>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</si>
  <si>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</si>
  <si>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</si>
  <si>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</si>
  <si>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</si>
  <si>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</si>
  <si>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</si>
  <si>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</si>
  <si>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</si>
  <si>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</si>
  <si>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</si>
  <si>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</si>
  <si>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</si>
  <si>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</si>
  <si>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</si>
  <si>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</si>
  <si>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</si>
  <si>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</si>
  <si>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</si>
  <si>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</si>
  <si>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</si>
  <si>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</si>
  <si>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</si>
  <si>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</si>
  <si>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</si>
  <si>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</si>
  <si>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</si>
  <si>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</si>
  <si>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</si>
  <si>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</si>
  <si>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</si>
  <si>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</si>
  <si>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</si>
  <si>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</si>
  <si>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</si>
  <si>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</si>
  <si>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</si>
  <si>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</si>
  <si>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</si>
  <si>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</si>
  <si>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</si>
  <si>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</si>
  <si>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</si>
  <si>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</si>
  <si>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</si>
  <si>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</si>
  <si>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</si>
  <si>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</si>
  <si>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</si>
  <si>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</si>
  <si>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</si>
  <si>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</si>
  <si>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</si>
  <si>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</si>
  <si>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</si>
  <si>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</si>
  <si>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</si>
  <si>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</si>
  <si>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</si>
  <si>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</si>
  <si>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</si>
  <si>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</si>
  <si>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</si>
  <si>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</si>
  <si>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</si>
  <si>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</si>
  <si>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</si>
  <si>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</si>
  <si>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</si>
  <si>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</si>
  <si>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</si>
  <si>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</si>
  <si>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</si>
  <si>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</si>
  <si>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</si>
  <si>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</si>
  <si>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</si>
  <si>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</si>
  <si>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</si>
  <si>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</si>
  <si>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</si>
  <si>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</si>
  <si>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</si>
  <si>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</si>
  <si>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</si>
  <si>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</si>
  <si>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</si>
  <si>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</si>
  <si>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</si>
  <si>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</si>
  <si>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</si>
  <si>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</si>
  <si>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</si>
  <si>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</si>
  <si>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</si>
  <si>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</si>
  <si>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</si>
  <si>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</si>
  <si>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</si>
  <si>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</si>
  <si>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</si>
  <si>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</si>
  <si>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</si>
  <si>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</si>
  <si>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</si>
  <si>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</si>
  <si>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</si>
  <si>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</si>
  <si>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</si>
  <si>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</si>
  <si>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</si>
  <si>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</si>
  <si>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</si>
  <si>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</si>
  <si>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</si>
  <si>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</si>
  <si>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</si>
  <si>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</si>
  <si>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</si>
  <si>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</si>
  <si>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</si>
  <si>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</si>
  <si>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</si>
  <si>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</si>
  <si>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</si>
  <si>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</si>
  <si>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</si>
  <si>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</si>
  <si>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</si>
  <si>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</si>
  <si>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</si>
  <si>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</si>
  <si>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</si>
  <si>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</si>
  <si>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</si>
  <si>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</si>
  <si>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</si>
  <si>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</si>
  <si>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</si>
  <si>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</si>
  <si>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</si>
  <si>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</si>
  <si>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</si>
  <si>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</si>
  <si>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</si>
  <si>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</si>
  <si>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</si>
  <si>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</si>
  <si>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</si>
  <si>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</si>
  <si>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</si>
  <si>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</si>
  <si>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</si>
  <si>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</si>
  <si>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</si>
  <si>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</si>
  <si>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</si>
  <si>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</si>
  <si>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</si>
  <si>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</si>
  <si>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</si>
  <si>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</si>
  <si>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</si>
  <si>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</si>
  <si>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</si>
  <si>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</si>
  <si>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</si>
  <si>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</si>
  <si>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</si>
  <si>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</si>
  <si>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</si>
  <si>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</si>
  <si>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</si>
  <si>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</si>
  <si>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</si>
  <si>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</si>
  <si>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</si>
  <si>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</si>
  <si>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</si>
  <si>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</si>
  <si>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</si>
  <si>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</si>
  <si>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</si>
  <si>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</si>
  <si>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</si>
  <si>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</si>
  <si>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</si>
  <si>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</si>
  <si>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</si>
  <si>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</si>
  <si>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</si>
  <si>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</si>
  <si>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</si>
  <si>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</si>
  <si>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</si>
  <si>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</si>
  <si>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</si>
  <si>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</si>
  <si>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</si>
  <si>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</si>
  <si>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</si>
  <si>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</si>
  <si>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</si>
  <si>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</si>
  <si>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</si>
  <si>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</si>
  <si>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</si>
  <si>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</si>
  <si>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</si>
  <si>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</si>
  <si>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</si>
  <si>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</si>
  <si>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</si>
  <si>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</si>
  <si>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</si>
  <si>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</si>
  <si>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</si>
  <si>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</si>
  <si>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</si>
  <si>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</si>
  <si>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</si>
  <si>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</si>
  <si>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</si>
  <si>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</si>
  <si>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</si>
  <si>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</si>
  <si>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</si>
  <si>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</si>
  <si>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</si>
  <si>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</si>
  <si>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</si>
  <si>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</si>
  <si>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</si>
  <si>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</si>
  <si>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</si>
  <si>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</si>
  <si>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</si>
  <si>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</si>
  <si>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</si>
  <si>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</si>
  <si>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</si>
  <si>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</si>
  <si>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</si>
  <si>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</si>
  <si>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</si>
  <si>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</si>
  <si>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</si>
  <si>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</si>
  <si>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</si>
  <si>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</si>
  <si>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</si>
  <si>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</si>
  <si>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</si>
  <si>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</si>
  <si>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</si>
  <si>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</si>
  <si>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</si>
  <si>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</si>
  <si>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</si>
  <si>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</si>
  <si>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</si>
  <si>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</si>
  <si>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</si>
  <si>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</si>
  <si>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</si>
  <si>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</si>
  <si>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</si>
  <si>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</si>
  <si>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</si>
  <si>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</si>
  <si>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</si>
  <si>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</si>
  <si>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</si>
  <si>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</si>
  <si>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</si>
  <si>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</si>
  <si>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</si>
  <si>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</si>
  <si>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</si>
  <si>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</si>
  <si>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</si>
  <si>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</si>
  <si>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</si>
  <si>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</si>
  <si>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</si>
  <si>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</si>
  <si>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</si>
  <si>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</si>
  <si>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</si>
  <si>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</si>
  <si>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</si>
  <si>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</si>
  <si>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</si>
  <si>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</si>
  <si>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</si>
  <si>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</si>
  <si>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</si>
  <si>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</si>
  <si>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</si>
  <si>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</si>
  <si>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</si>
  <si>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</si>
  <si>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</si>
  <si>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</si>
  <si>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</si>
  <si>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</si>
  <si>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</si>
  <si>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</si>
  <si>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</si>
  <si>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</si>
  <si>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</si>
  <si>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</si>
  <si>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</si>
  <si>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</si>
  <si>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</si>
  <si>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</si>
  <si>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</si>
  <si>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</si>
  <si>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</si>
  <si>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</si>
  <si>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</si>
  <si>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</si>
  <si>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</si>
  <si>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</si>
  <si>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</si>
  <si>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</si>
  <si>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</si>
  <si>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</si>
  <si>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</si>
  <si>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</si>
  <si>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</si>
  <si>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</si>
  <si>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</si>
  <si>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</si>
  <si>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</si>
  <si>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</si>
  <si>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</si>
  <si>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</si>
  <si>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</si>
  <si>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</si>
  <si>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</si>
  <si>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</si>
  <si>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</si>
  <si>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</si>
  <si>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</si>
  <si>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</si>
  <si>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</si>
  <si>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</si>
  <si>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</si>
  <si>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</si>
  <si>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</si>
  <si>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</si>
  <si>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</si>
  <si>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</si>
  <si>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</si>
  <si>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</si>
  <si>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</si>
  <si>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</si>
  <si>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</si>
  <si>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</si>
  <si>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</si>
  <si>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</si>
  <si>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</si>
  <si>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</si>
  <si>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</si>
  <si>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</si>
  <si>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</si>
  <si>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</si>
  <si>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</si>
  <si>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</si>
  <si>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</si>
  <si>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</si>
  <si>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</si>
  <si>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</si>
  <si>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</si>
  <si>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</si>
  <si>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</si>
  <si>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</si>
  <si>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</si>
  <si>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</si>
  <si>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</si>
  <si>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</si>
  <si>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</si>
  <si>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</si>
  <si>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</si>
  <si>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</si>
  <si>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</si>
  <si>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</si>
  <si>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</si>
  <si>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</si>
  <si>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</si>
  <si>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</si>
  <si>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</si>
  <si>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</si>
  <si>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</si>
  <si>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</si>
  <si>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</si>
  <si>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</si>
  <si>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</si>
  <si>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</si>
  <si>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</si>
  <si>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</si>
  <si>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</si>
  <si>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</si>
  <si>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</si>
  <si>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</si>
  <si>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</si>
  <si>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</si>
  <si>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</si>
  <si>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</si>
  <si>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</si>
  <si>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</si>
  <si>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</si>
  <si>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</si>
  <si>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</si>
  <si>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</si>
  <si>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</si>
  <si>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</si>
  <si>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</si>
  <si>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</si>
  <si>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</si>
  <si>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</si>
  <si>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</si>
  <si>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</si>
  <si>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</si>
  <si>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</si>
  <si>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</si>
  <si>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</si>
  <si>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</si>
  <si>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</si>
  <si>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</si>
  <si>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</si>
  <si>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</si>
  <si>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</si>
  <si>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</si>
  <si>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</si>
  <si>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</si>
  <si>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</si>
  <si>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</si>
  <si>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</si>
  <si>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</si>
  <si>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</si>
  <si>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</si>
  <si>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</si>
  <si>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</si>
  <si>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</si>
  <si>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</si>
  <si>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</si>
  <si>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</si>
  <si>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</si>
  <si>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</si>
  <si>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</si>
  <si>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</si>
  <si>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</si>
  <si>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</si>
  <si>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</si>
  <si>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</si>
  <si>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</si>
  <si>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</si>
  <si>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</si>
  <si>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</si>
  <si>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</si>
  <si>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</si>
  <si>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</si>
  <si>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</si>
  <si>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</si>
  <si>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</si>
  <si>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</si>
  <si>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</si>
  <si>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</si>
  <si>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</si>
  <si>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</si>
  <si>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</si>
  <si>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</si>
  <si>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</si>
  <si>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</si>
  <si>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</si>
  <si>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</si>
  <si>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</si>
  <si>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</si>
  <si>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</si>
  <si>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</si>
  <si>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</si>
  <si>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</si>
  <si>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</si>
  <si>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</si>
  <si>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</si>
  <si>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</si>
  <si>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</si>
  <si>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</si>
  <si>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</si>
  <si>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</si>
  <si>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</si>
  <si>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</si>
  <si>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</si>
  <si>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</si>
  <si>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</si>
  <si>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</si>
  <si>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</si>
  <si>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</si>
  <si>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</si>
  <si>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</si>
  <si>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</si>
  <si>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</si>
  <si>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</si>
  <si>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</si>
  <si>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</si>
  <si>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</si>
  <si>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</si>
  <si>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</si>
  <si>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</si>
  <si>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</si>
  <si>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</si>
  <si>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</si>
  <si>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</si>
  <si>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</si>
  <si>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</si>
  <si>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</si>
  <si>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</si>
  <si>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</si>
  <si>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</si>
  <si>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</si>
  <si>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</si>
  <si>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</si>
  <si>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</si>
  <si>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</si>
  <si>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</si>
  <si>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</si>
  <si>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</si>
  <si>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</si>
  <si>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</si>
  <si>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</si>
  <si>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</si>
  <si>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</si>
  <si>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</si>
  <si>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</si>
  <si>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</si>
  <si>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</si>
  <si>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</si>
  <si>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</si>
  <si>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</si>
  <si>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</si>
  <si>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</si>
  <si>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</si>
  <si>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</si>
  <si>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</si>
  <si>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</si>
  <si>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</si>
  <si>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</si>
  <si>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</si>
  <si>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</si>
  <si>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</si>
  <si>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</si>
  <si>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</si>
  <si>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</si>
  <si>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</si>
  <si>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</si>
  <si>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</si>
  <si>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</si>
  <si>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</si>
  <si>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</si>
  <si>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</si>
  <si>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</si>
  <si>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</si>
  <si>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</si>
  <si>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</si>
  <si>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</si>
  <si>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</si>
  <si>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</si>
  <si>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</si>
  <si>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</si>
  <si>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</si>
  <si>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</si>
  <si>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</si>
  <si>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</si>
  <si>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</si>
  <si>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</si>
  <si>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</si>
  <si>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</si>
  <si>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</si>
  <si>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</si>
  <si>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</si>
  <si>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</si>
  <si>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</si>
  <si>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</si>
  <si>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</si>
  <si>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</si>
  <si>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</si>
  <si>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</si>
  <si>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</si>
  <si>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</si>
  <si>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</si>
  <si>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</si>
  <si>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</si>
  <si>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</si>
  <si>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</si>
  <si>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</si>
  <si>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</si>
  <si>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</si>
  <si>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</si>
  <si>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</si>
  <si>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</si>
  <si>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</si>
  <si>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</si>
  <si>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</si>
  <si>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</si>
  <si>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</si>
  <si>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</si>
  <si>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</si>
  <si>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</si>
  <si>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</si>
  <si>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</si>
  <si>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</si>
  <si>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</si>
  <si>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</si>
  <si>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</si>
  <si>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</si>
  <si>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</si>
  <si>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</si>
  <si>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</si>
  <si>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</si>
  <si>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</si>
  <si>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</si>
  <si>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</si>
  <si>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</si>
  <si>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</si>
  <si>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</si>
  <si>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</si>
  <si>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</si>
  <si>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</si>
  <si>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</si>
  <si>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</si>
  <si>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</si>
  <si>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</si>
  <si>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</si>
  <si>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</si>
  <si>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</si>
  <si>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</si>
  <si>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</si>
  <si>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</si>
  <si>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</si>
  <si>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</si>
  <si>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</si>
  <si>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</si>
  <si>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</si>
  <si>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</si>
  <si>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</si>
  <si>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</si>
  <si>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</si>
  <si>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</si>
  <si>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</si>
  <si>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</si>
  <si>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</si>
  <si>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</si>
  <si>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</si>
  <si>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</si>
  <si>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</si>
  <si>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</si>
  <si>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</si>
  <si>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</si>
  <si>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</si>
  <si>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</si>
  <si>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</si>
  <si>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</si>
  <si>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</si>
  <si>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</si>
  <si>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</si>
  <si>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</si>
  <si>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</si>
  <si>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</si>
  <si>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</si>
  <si>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</si>
  <si>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</si>
  <si>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</si>
  <si>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</si>
  <si>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</si>
  <si>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</si>
  <si>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</si>
  <si>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</si>
  <si>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</si>
  <si>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</si>
  <si>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</si>
  <si>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</si>
  <si>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</si>
  <si>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</si>
  <si>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</si>
  <si>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</si>
  <si>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</si>
  <si>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</si>
  <si>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</si>
  <si>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</si>
  <si>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</si>
  <si>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</si>
  <si>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</si>
  <si>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</si>
  <si>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</si>
  <si>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</si>
  <si>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</si>
  <si>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</si>
  <si>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</si>
  <si>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</si>
  <si>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</si>
  <si>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</si>
  <si>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</si>
  <si>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</si>
  <si>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</si>
  <si>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</si>
  <si>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</si>
  <si>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</si>
  <si>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</si>
  <si>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</si>
  <si>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</si>
  <si>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</si>
  <si>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</si>
  <si>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</si>
  <si>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</si>
  <si>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</si>
  <si>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</si>
  <si>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</si>
  <si>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</si>
  <si>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</si>
  <si>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</si>
  <si>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</si>
  <si>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</si>
  <si>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</si>
  <si>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</si>
  <si>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</si>
  <si>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</si>
  <si>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</si>
  <si>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</si>
  <si>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</si>
  <si>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</si>
  <si>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</si>
  <si>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</si>
  <si>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</si>
  <si>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</si>
  <si>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</si>
  <si>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</si>
  <si>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</si>
  <si>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</si>
  <si>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</si>
  <si>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</si>
  <si>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</si>
  <si>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</si>
  <si>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</si>
  <si>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</si>
  <si>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</si>
  <si>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</si>
  <si>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</si>
  <si>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</si>
  <si>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</si>
  <si>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</si>
  <si>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</si>
  <si>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</si>
  <si>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</si>
  <si>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</si>
  <si>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</si>
  <si>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</si>
  <si>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</si>
  <si>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</si>
  <si>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</si>
  <si>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</si>
  <si>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</si>
  <si>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</si>
  <si>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</si>
  <si>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</si>
  <si>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</si>
  <si>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</si>
  <si>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</si>
  <si>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</si>
  <si>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</si>
  <si>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</si>
  <si>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</si>
  <si>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</si>
  <si>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</si>
  <si>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</si>
  <si>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</si>
  <si>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</si>
  <si>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</si>
  <si>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</si>
  <si>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</si>
  <si>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</si>
  <si>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</si>
  <si>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</si>
  <si>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</si>
  <si>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</si>
  <si>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</si>
  <si>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</si>
  <si>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</si>
  <si>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</si>
  <si>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</si>
  <si>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</si>
  <si>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</si>
  <si>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</si>
  <si>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</si>
  <si>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</si>
  <si>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</si>
  <si>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</si>
  <si>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</si>
  <si>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</si>
  <si>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</si>
  <si>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</si>
  <si>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</si>
  <si>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</si>
  <si>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</si>
  <si>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</si>
  <si>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</si>
  <si>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</si>
  <si>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</si>
  <si>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</si>
  <si>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</si>
  <si>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</si>
  <si>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</si>
  <si>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</si>
  <si>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</si>
  <si>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</si>
  <si>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</si>
  <si>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</si>
  <si>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</si>
  <si>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</si>
  <si>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</si>
  <si>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</si>
  <si>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</si>
  <si>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</si>
  <si>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</si>
  <si>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</si>
  <si>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</si>
  <si>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</si>
  <si>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</si>
  <si>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</si>
  <si>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</si>
  <si>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</si>
  <si>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</si>
  <si>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</si>
  <si>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</si>
  <si>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</si>
  <si>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</si>
  <si>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</si>
  <si>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</si>
  <si>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</si>
  <si>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</si>
  <si>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</si>
  <si>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</si>
  <si>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</si>
  <si>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</si>
  <si>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</si>
  <si>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</si>
  <si>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</si>
  <si>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</si>
  <si>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</si>
  <si>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</si>
  <si>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</si>
  <si>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</si>
  <si>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</si>
  <si>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</si>
  <si>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</si>
  <si>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</si>
  <si>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</si>
  <si>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</si>
  <si>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</si>
  <si>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</si>
  <si>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</si>
  <si>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</si>
  <si>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</si>
  <si>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</si>
  <si>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</si>
  <si>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</si>
  <si>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</si>
  <si>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</si>
  <si>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</si>
  <si>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</si>
  <si>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</si>
  <si>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</si>
  <si>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</si>
  <si>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</si>
  <si>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</si>
  <si>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</si>
  <si>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</si>
  <si>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</si>
  <si>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</si>
  <si>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</si>
  <si>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</si>
  <si>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</si>
  <si>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</si>
  <si>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</si>
  <si>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</si>
  <si>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</si>
  <si>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</si>
  <si>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</si>
  <si>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</si>
  <si>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</si>
  <si>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</si>
  <si>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</si>
  <si>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</si>
  <si>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</si>
  <si>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</si>
  <si>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</si>
  <si>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</si>
  <si>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</si>
  <si>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</si>
  <si>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</si>
  <si>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</si>
  <si>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</si>
  <si>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</si>
  <si>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</si>
  <si>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</si>
  <si>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</si>
  <si>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</si>
  <si>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</si>
  <si>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</si>
  <si>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</si>
  <si>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</si>
  <si>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</si>
  <si>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</si>
  <si>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</si>
  <si>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</si>
  <si>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</si>
  <si>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</si>
  <si>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</si>
  <si>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</si>
  <si>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</si>
  <si>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</si>
  <si>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</si>
  <si>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</si>
  <si>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</si>
  <si>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</si>
  <si>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</si>
  <si>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</si>
  <si>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</si>
  <si>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</si>
  <si>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</si>
  <si>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</si>
  <si>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</si>
  <si>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</si>
  <si>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</si>
  <si>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</si>
  <si>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</si>
  <si>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</si>
  <si>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</si>
  <si>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</si>
  <si>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</si>
  <si>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</si>
  <si>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</si>
  <si>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</si>
  <si>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</si>
  <si>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</si>
  <si>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</si>
  <si>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</si>
  <si>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</si>
  <si>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</si>
  <si>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</si>
  <si>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</si>
  <si>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</si>
  <si>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</si>
  <si>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</si>
  <si>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</si>
  <si>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</si>
  <si>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</si>
  <si>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</si>
  <si>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</si>
  <si>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</si>
  <si>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</si>
  <si>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</si>
  <si>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</si>
  <si>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</si>
  <si>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</si>
  <si>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</si>
  <si>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</si>
  <si>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</si>
  <si>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</si>
  <si>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</si>
  <si>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</si>
  <si>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</si>
  <si>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</si>
  <si>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</si>
  <si>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</si>
  <si>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</si>
  <si>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</si>
  <si>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</si>
  <si>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</si>
  <si>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</si>
  <si>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</si>
  <si>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</si>
  <si>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</si>
  <si>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</si>
  <si>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</si>
  <si>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</si>
  <si>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</si>
  <si>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</si>
  <si>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</si>
  <si>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</si>
  <si>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</si>
  <si>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</si>
  <si>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</si>
  <si>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</si>
  <si>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</si>
  <si>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</si>
  <si>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</si>
  <si>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</si>
  <si>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</si>
  <si>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</si>
  <si>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</si>
  <si>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</si>
  <si>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</si>
  <si>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</si>
  <si>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</si>
  <si>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</si>
  <si>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</si>
  <si>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</si>
  <si>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</si>
  <si>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</si>
  <si>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</si>
  <si>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</si>
  <si>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</si>
  <si>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</si>
  <si>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</si>
  <si>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</si>
  <si>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</si>
  <si>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</si>
  <si>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</si>
  <si>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</si>
  <si>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</si>
  <si>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</si>
  <si>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</si>
  <si>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</si>
  <si>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</si>
  <si>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</si>
  <si>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</si>
  <si>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</si>
  <si>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</si>
  <si>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</si>
  <si>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</si>
  <si>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</si>
  <si>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</si>
  <si>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</si>
  <si>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</si>
  <si>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</si>
  <si>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</si>
  <si>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</si>
  <si>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</si>
  <si>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</si>
  <si>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</si>
  <si>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</si>
  <si>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</si>
  <si>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</si>
  <si>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</si>
  <si>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</si>
  <si>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</si>
  <si>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</si>
  <si>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</si>
  <si>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</si>
  <si>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</si>
  <si>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</si>
  <si>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</si>
  <si>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</si>
  <si>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</si>
  <si>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</si>
  <si>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</si>
  <si>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</si>
  <si>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</si>
  <si>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</si>
  <si>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</si>
  <si>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</si>
  <si>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</si>
  <si>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</si>
  <si>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</si>
  <si>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</si>
  <si>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</si>
  <si>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</si>
  <si>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</si>
  <si>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</si>
  <si>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</si>
  <si>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</si>
  <si>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</si>
  <si>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</si>
  <si>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</si>
  <si>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</si>
  <si>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</si>
  <si>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</si>
  <si>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</si>
  <si>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</si>
  <si>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</si>
  <si>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</si>
  <si>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</si>
  <si>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</si>
  <si>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</si>
  <si>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</si>
  <si>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</si>
  <si>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</si>
  <si>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</si>
  <si>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</si>
  <si>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</si>
  <si>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</si>
  <si>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</si>
  <si>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</si>
  <si>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</si>
  <si>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</si>
  <si>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</si>
  <si>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</si>
  <si>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</si>
  <si>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</si>
  <si>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</si>
  <si>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</si>
  <si>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</si>
  <si>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</si>
  <si>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</si>
  <si>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</si>
  <si>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</si>
  <si>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</si>
  <si>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</si>
  <si>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</si>
  <si>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</si>
  <si>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</si>
  <si>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</si>
  <si>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</si>
  <si>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</si>
  <si>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</si>
  <si>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</si>
  <si>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</si>
  <si>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</si>
  <si>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</si>
  <si>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</si>
  <si>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</si>
  <si>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</si>
  <si>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</si>
  <si>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</si>
  <si>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</si>
  <si>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</si>
  <si>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</si>
  <si>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</si>
  <si>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</si>
  <si>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</si>
  <si>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</si>
  <si>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</si>
  <si>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</si>
  <si>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</si>
  <si>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</si>
  <si>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</si>
  <si>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</si>
  <si>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</si>
  <si>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</si>
  <si>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</si>
  <si>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</si>
  <si>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</si>
  <si>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</si>
  <si>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</si>
  <si>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</si>
  <si>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</si>
  <si>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</si>
  <si>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</si>
  <si>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</si>
  <si>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</si>
  <si>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</si>
  <si>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</si>
  <si>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</si>
  <si>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</si>
  <si>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</si>
  <si>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</si>
  <si>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</si>
  <si>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</si>
  <si>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</si>
  <si>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</si>
  <si>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</si>
  <si>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</si>
  <si>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</si>
  <si>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</si>
  <si>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</si>
  <si>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</si>
  <si>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</si>
  <si>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</si>
  <si>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</si>
  <si>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</si>
  <si>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</si>
  <si>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</si>
  <si>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</si>
  <si>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</si>
  <si>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</si>
  <si>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</si>
  <si>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</si>
  <si>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</si>
  <si>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</si>
  <si>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</si>
  <si>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</si>
  <si>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</si>
  <si>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</si>
  <si>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</si>
  <si>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</si>
  <si>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</si>
  <si>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</si>
  <si>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</si>
  <si>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</si>
  <si>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</si>
  <si>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</si>
  <si>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</si>
  <si>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</si>
  <si>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</si>
  <si>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</si>
  <si>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</si>
  <si>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</si>
  <si>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</si>
  <si>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</si>
  <si>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</si>
  <si>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</si>
  <si>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</si>
  <si>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</si>
  <si>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</si>
  <si>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</si>
  <si>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</si>
  <si>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</si>
  <si>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</si>
  <si>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</si>
  <si>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</si>
  <si>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</si>
  <si>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</si>
  <si>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</si>
  <si>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</si>
  <si>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</si>
  <si>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</si>
  <si>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</si>
  <si>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</si>
  <si>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</si>
  <si>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</si>
  <si>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</si>
  <si>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</si>
  <si>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</si>
  <si>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</si>
  <si>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</si>
  <si>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</si>
  <si>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</si>
  <si>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</si>
  <si>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</si>
  <si>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</si>
  <si>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</si>
  <si>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</si>
  <si>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</si>
  <si>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</si>
  <si>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</si>
  <si>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</si>
  <si>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</si>
  <si>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</si>
  <si>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</si>
  <si>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</si>
  <si>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</si>
  <si>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</si>
  <si>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</si>
  <si>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</si>
  <si>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</si>
  <si>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</si>
  <si>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</si>
  <si>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</si>
  <si>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</si>
  <si>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</si>
  <si>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</si>
  <si>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</si>
  <si>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</si>
  <si>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</si>
  <si>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</si>
  <si>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</si>
  <si>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</si>
  <si>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</si>
  <si>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</si>
  <si>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</si>
  <si>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</si>
  <si>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</si>
  <si>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</si>
  <si>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</si>
  <si>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</si>
  <si>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</si>
  <si>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</si>
  <si>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</si>
  <si>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</si>
  <si>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</si>
  <si>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</si>
  <si>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</si>
  <si>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</si>
  <si>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</si>
  <si>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</si>
  <si>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</si>
  <si>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</si>
  <si>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</si>
  <si>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</si>
  <si>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</si>
  <si>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</si>
  <si>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</si>
  <si>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</si>
  <si>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</si>
  <si>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</si>
  <si>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</si>
  <si>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</si>
  <si>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</si>
  <si>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</si>
  <si>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</si>
  <si>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</si>
  <si>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</si>
  <si>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</si>
  <si>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</si>
  <si>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</si>
  <si>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</si>
  <si>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</si>
  <si>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</si>
  <si>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</si>
  <si>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</si>
  <si>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</si>
  <si>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</si>
  <si>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</si>
  <si>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</si>
  <si>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</si>
  <si>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</si>
  <si>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</si>
  <si>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</si>
  <si>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</si>
  <si>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</si>
  <si>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</si>
  <si>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</si>
  <si>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</si>
  <si>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</si>
  <si>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</si>
  <si>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</si>
  <si>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</si>
  <si>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</si>
  <si>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</si>
  <si>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</si>
  <si>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</si>
  <si>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</si>
  <si>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</si>
  <si>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</si>
  <si>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</si>
  <si>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</si>
  <si>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</si>
  <si>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</si>
  <si>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</si>
  <si>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</si>
  <si>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</si>
  <si>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</si>
  <si>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</si>
  <si>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</si>
  <si>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</si>
  <si>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</si>
  <si>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</si>
  <si>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</si>
  <si>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</si>
  <si>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</si>
  <si>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</si>
  <si>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</si>
  <si>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</si>
  <si>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</si>
  <si>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</si>
  <si>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</si>
  <si>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</si>
  <si>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</si>
  <si>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</si>
  <si>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</si>
  <si>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</si>
  <si>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</si>
  <si>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</si>
  <si>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</si>
  <si>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</si>
  <si>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</si>
  <si>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</si>
  <si>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</si>
  <si>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</si>
  <si>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</si>
  <si>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</si>
  <si>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</si>
  <si>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</si>
  <si>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</si>
  <si>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</si>
  <si>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</si>
  <si>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</si>
  <si>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</si>
  <si>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</si>
  <si>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</si>
  <si>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</si>
  <si>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</si>
  <si>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</si>
  <si>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</si>
  <si>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</si>
  <si>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</si>
  <si>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</si>
  <si>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</si>
  <si>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</si>
  <si>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</si>
  <si>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</si>
  <si>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</si>
  <si>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</si>
  <si>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</si>
  <si>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</si>
  <si>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</si>
  <si>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</si>
  <si>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</si>
  <si>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</si>
  <si>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</si>
  <si>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</si>
  <si>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</si>
  <si>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</si>
  <si>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</si>
  <si>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</si>
  <si>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</si>
  <si>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</si>
  <si>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</si>
  <si>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</si>
  <si>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</si>
  <si>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</si>
  <si>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</si>
  <si>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</si>
  <si>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</si>
  <si>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</si>
  <si>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</si>
  <si>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</si>
  <si>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</si>
  <si>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</si>
  <si>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</si>
  <si>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</si>
  <si>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</si>
  <si>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</si>
  <si>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</si>
  <si>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</si>
  <si>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</si>
  <si>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</si>
  <si>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</si>
  <si>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</si>
  <si>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</si>
  <si>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</si>
  <si>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</si>
  <si>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</si>
  <si>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</si>
  <si>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</si>
  <si>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</si>
  <si>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</si>
  <si>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</si>
  <si>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</si>
  <si>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</si>
  <si>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</si>
  <si>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</si>
  <si>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</si>
  <si>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</si>
  <si>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</si>
  <si>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</si>
  <si>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</si>
  <si>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</si>
  <si>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</si>
  <si>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</si>
  <si>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</si>
  <si>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</si>
  <si>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</si>
  <si>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</si>
  <si>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</si>
  <si>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</si>
  <si>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</si>
  <si>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</si>
  <si>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</si>
  <si>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</si>
  <si>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</si>
  <si>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</si>
  <si>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</si>
  <si>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</si>
  <si>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</si>
  <si>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</si>
  <si>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</si>
  <si>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</si>
  <si>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</si>
  <si>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</si>
  <si>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</si>
  <si>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</si>
  <si>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</si>
  <si>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</si>
  <si>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</si>
  <si>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</si>
  <si>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</si>
  <si>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</si>
  <si>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</si>
  <si>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</si>
  <si>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</si>
  <si>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</si>
  <si>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</si>
  <si>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</si>
  <si>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</si>
  <si>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</si>
  <si>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</si>
  <si>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</si>
  <si>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</si>
  <si>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</si>
  <si>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</si>
  <si>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</si>
  <si>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</si>
  <si>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</si>
  <si>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</si>
  <si>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</si>
  <si>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</si>
  <si>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</si>
  <si>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</si>
  <si>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</si>
  <si>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</si>
  <si>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</si>
  <si>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</si>
  <si>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</si>
  <si>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</si>
  <si>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</si>
  <si>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</si>
  <si>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</si>
  <si>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</si>
  <si>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</si>
  <si>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</si>
  <si>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</si>
  <si>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</si>
  <si>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</si>
  <si>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</si>
  <si>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</si>
  <si>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</si>
  <si>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</si>
  <si>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</si>
  <si>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</si>
  <si>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</si>
  <si>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</si>
  <si>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</si>
  <si>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</si>
  <si>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</si>
  <si>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</si>
  <si>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</si>
  <si>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</si>
  <si>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</si>
  <si>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</si>
  <si>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</si>
  <si>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</si>
  <si>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</si>
  <si>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</si>
  <si>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</si>
  <si>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</si>
  <si>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</si>
  <si>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</si>
  <si>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</si>
  <si>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</si>
  <si>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</si>
  <si>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</si>
  <si>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</si>
  <si>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</si>
  <si>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</si>
  <si>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</si>
  <si>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</si>
  <si>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</si>
  <si>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</si>
  <si>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</si>
  <si>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</si>
  <si>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</si>
  <si>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</si>
  <si>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</si>
  <si>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</si>
  <si>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</si>
  <si>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</si>
  <si>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</si>
  <si>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</si>
  <si>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</si>
  <si>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</si>
  <si>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</si>
  <si>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</si>
  <si>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</si>
  <si>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</si>
  <si>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</si>
  <si>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</si>
  <si>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</si>
  <si>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</si>
  <si>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</si>
  <si>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</si>
  <si>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</si>
  <si>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</si>
  <si>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</si>
  <si>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</si>
  <si>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</si>
  <si>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</si>
  <si>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</si>
  <si>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</si>
  <si>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</si>
  <si>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</si>
  <si>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</si>
  <si>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</si>
  <si>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</si>
  <si>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</si>
  <si>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</si>
  <si>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</si>
  <si>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</si>
  <si>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</si>
  <si>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</si>
  <si>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</si>
  <si>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</si>
  <si>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</si>
  <si>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</si>
  <si>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</si>
  <si>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</si>
  <si>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</si>
  <si>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</si>
  <si>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</si>
  <si>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</si>
  <si>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</si>
  <si>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</si>
  <si>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</si>
  <si>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</si>
  <si>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</si>
  <si>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</si>
  <si>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</si>
  <si>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</si>
  <si>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</si>
  <si>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</si>
  <si>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</si>
  <si>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</si>
  <si>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</si>
  <si>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</si>
  <si>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</si>
  <si>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</si>
  <si>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</si>
  <si>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</si>
  <si>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</si>
  <si>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</si>
  <si>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</si>
  <si>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</si>
  <si>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</si>
  <si>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</si>
  <si>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</si>
  <si>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</si>
  <si>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</si>
  <si>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</si>
  <si>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</si>
  <si>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</si>
  <si>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</si>
  <si>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</si>
  <si>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</si>
  <si>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</si>
  <si>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</si>
  <si>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</si>
  <si>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</si>
  <si>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</si>
  <si>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</si>
  <si>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</si>
  <si>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</si>
  <si>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</si>
  <si>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</si>
  <si>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</si>
  <si>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</si>
  <si>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</si>
  <si>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</si>
  <si>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</si>
  <si>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</si>
  <si>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</si>
  <si>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</si>
  <si>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</si>
  <si>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</si>
  <si>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</si>
  <si>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</si>
  <si>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</si>
  <si>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</si>
  <si>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</si>
  <si>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</si>
  <si>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</si>
  <si>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</si>
  <si>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</si>
  <si>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</si>
  <si>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</si>
  <si>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</si>
  <si>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</si>
  <si>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</si>
  <si>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</si>
  <si>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</si>
  <si>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</si>
  <si>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</si>
  <si>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</si>
  <si>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</si>
  <si>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</si>
  <si>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</si>
  <si>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</si>
  <si>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</si>
  <si>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</si>
  <si>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</si>
  <si>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</si>
  <si>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</si>
  <si>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</si>
  <si>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</si>
  <si>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</si>
  <si>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</si>
  <si>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</si>
  <si>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</si>
  <si>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</si>
  <si>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</si>
  <si>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</si>
  <si>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</si>
  <si>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</si>
  <si>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</si>
  <si>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</si>
  <si>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</si>
  <si>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</si>
  <si>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</si>
  <si>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</si>
  <si>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</si>
  <si>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</si>
  <si>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</si>
  <si>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</si>
  <si>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</si>
  <si>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</si>
  <si>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</si>
  <si>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</si>
  <si>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</si>
  <si>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</si>
  <si>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</si>
  <si>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</si>
  <si>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</si>
  <si>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</si>
  <si>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</si>
  <si>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</si>
  <si>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</si>
  <si>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</si>
  <si>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</si>
  <si>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</si>
  <si>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</si>
  <si>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</si>
  <si>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</si>
  <si>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</si>
  <si>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</si>
  <si>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</si>
  <si>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</si>
  <si>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</si>
  <si>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</si>
  <si>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</si>
  <si>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</si>
  <si>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</si>
  <si>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</si>
  <si>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</si>
  <si>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</si>
  <si>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</si>
  <si>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</si>
  <si>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</si>
  <si>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</si>
  <si>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</si>
  <si>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</si>
  <si>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</si>
  <si>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</si>
  <si>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</si>
  <si>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</si>
  <si>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</si>
  <si>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</si>
  <si>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</si>
  <si>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</si>
  <si>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</si>
  <si>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</si>
  <si>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</si>
  <si>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</si>
  <si>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</si>
  <si>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</si>
  <si>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</si>
  <si>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</si>
  <si>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</si>
  <si>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</si>
  <si>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</si>
  <si>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</si>
  <si>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</si>
  <si>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</si>
  <si>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</si>
  <si>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</si>
  <si>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</si>
  <si>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</si>
  <si>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</si>
  <si>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</si>
  <si>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</si>
  <si>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</si>
  <si>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</si>
  <si>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</si>
  <si>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</si>
  <si>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</si>
  <si>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</si>
  <si>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</si>
  <si>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</si>
  <si>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</si>
  <si>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</si>
  <si>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</si>
  <si>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</si>
  <si>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</si>
  <si>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</si>
  <si>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</si>
  <si>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</si>
  <si>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</si>
  <si>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</si>
  <si>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</si>
  <si>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</si>
  <si>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</si>
  <si>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</si>
  <si>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</si>
  <si>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</si>
  <si>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</si>
  <si>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</si>
  <si>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</si>
  <si>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</si>
  <si>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</si>
  <si>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</si>
  <si>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</si>
  <si>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</si>
  <si>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</si>
  <si>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</si>
  <si>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</si>
  <si>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</si>
  <si>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</si>
  <si>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</si>
  <si>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</si>
  <si>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</si>
  <si>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</si>
  <si>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</si>
  <si>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</si>
  <si>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</si>
  <si>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</si>
  <si>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</si>
  <si>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</si>
  <si>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</si>
  <si>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</si>
  <si>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</si>
  <si>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</si>
  <si>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</si>
  <si>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</si>
  <si>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</si>
  <si>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</si>
  <si>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</si>
  <si>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</si>
  <si>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</si>
  <si>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</si>
  <si>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</si>
  <si>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</si>
  <si>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</si>
  <si>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</si>
  <si>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</si>
  <si>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</si>
  <si>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</si>
  <si>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</si>
  <si>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</si>
  <si>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</si>
  <si>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</si>
  <si>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</si>
  <si>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</si>
  <si>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</si>
  <si>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</si>
  <si>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</si>
  <si>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</si>
  <si>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</si>
  <si>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</si>
  <si>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</si>
  <si>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</si>
  <si>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</si>
  <si>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</si>
  <si>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</si>
  <si>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</si>
  <si>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</si>
  <si>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</si>
  <si>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</si>
  <si>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</si>
  <si>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</si>
  <si>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</si>
  <si>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</si>
  <si>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</si>
  <si>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</si>
  <si>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</si>
  <si>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</si>
  <si>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</si>
  <si>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</si>
  <si>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</si>
  <si>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</si>
  <si>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</si>
  <si>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</si>
  <si>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</si>
  <si>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</si>
  <si>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</si>
  <si>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</si>
  <si>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</si>
  <si>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</si>
  <si>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</si>
  <si>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</si>
  <si>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</si>
  <si>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</si>
  <si>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</si>
  <si>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</si>
  <si>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</si>
  <si>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</si>
  <si>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</si>
  <si>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</si>
  <si>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</si>
  <si>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</si>
  <si>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</si>
  <si>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</si>
  <si>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</si>
  <si>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</si>
  <si>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</si>
  <si>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</si>
  <si>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</si>
  <si>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</si>
  <si>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</si>
  <si>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</si>
  <si>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</si>
  <si>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</si>
  <si>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</si>
  <si>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</si>
  <si>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</si>
  <si>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</si>
  <si>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</si>
  <si>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</si>
  <si>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</si>
  <si>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</si>
  <si>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</si>
  <si>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</si>
  <si>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</si>
  <si>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</si>
  <si>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</si>
  <si>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</si>
  <si>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</si>
  <si>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</si>
  <si>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</si>
  <si>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</si>
  <si>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</si>
  <si>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</si>
  <si>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</si>
  <si>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</si>
  <si>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</si>
  <si>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</si>
  <si>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</si>
  <si>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</si>
  <si>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</si>
  <si>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</si>
  <si>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</si>
  <si>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</si>
  <si>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</si>
  <si>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</si>
  <si>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</si>
  <si>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</si>
  <si>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</si>
  <si>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</si>
  <si>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</si>
  <si>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</si>
  <si>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</si>
  <si>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</si>
  <si>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</si>
  <si>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</si>
  <si>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</si>
  <si>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</si>
  <si>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</si>
  <si>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</si>
  <si>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</si>
  <si>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</si>
  <si>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</si>
  <si>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</si>
  <si>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</si>
  <si>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</si>
  <si>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</si>
  <si>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</si>
  <si>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</si>
  <si>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</si>
  <si>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</si>
  <si>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</si>
  <si>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</si>
  <si>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</si>
  <si>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</si>
  <si>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</si>
  <si>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</si>
  <si>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</si>
  <si>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</si>
  <si>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</si>
  <si>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</si>
  <si>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</si>
  <si>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</si>
  <si>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</si>
  <si>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</si>
  <si>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</si>
  <si>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</si>
  <si>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</si>
  <si>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</si>
  <si>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</si>
  <si>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</si>
  <si>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</si>
  <si>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</si>
  <si>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</si>
  <si>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</si>
  <si>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</si>
  <si>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</si>
  <si>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</si>
  <si>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</si>
  <si>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</si>
  <si>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</si>
  <si>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</si>
  <si>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</si>
  <si>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</si>
  <si>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</si>
  <si>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</si>
  <si>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</si>
  <si>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</si>
  <si>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</si>
  <si>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</si>
  <si>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</si>
  <si>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</si>
  <si>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</si>
  <si>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</si>
  <si>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</si>
  <si>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</si>
  <si>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</si>
  <si>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</si>
  <si>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</si>
  <si>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</si>
  <si>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</si>
  <si>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</si>
  <si>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</si>
  <si>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</si>
  <si>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</si>
  <si>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</si>
  <si>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</si>
  <si>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</si>
  <si>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</si>
  <si>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</si>
  <si>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</si>
  <si>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</si>
  <si>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</si>
  <si>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</si>
  <si>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</si>
  <si>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</si>
  <si>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</si>
  <si>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</si>
  <si>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</si>
  <si>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</si>
  <si>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</si>
  <si>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</si>
  <si>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</si>
  <si>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</si>
  <si>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</si>
  <si>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</si>
  <si>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</si>
  <si>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</si>
  <si>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</si>
  <si>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</si>
  <si>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</si>
  <si>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</si>
  <si>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</si>
  <si>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</si>
  <si>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</si>
  <si>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</si>
  <si>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</si>
  <si>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</si>
  <si>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</si>
  <si>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</si>
  <si>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</si>
  <si>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</si>
  <si>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</si>
  <si>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</si>
  <si>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</si>
  <si>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</si>
  <si>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</si>
  <si>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</si>
  <si>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</si>
  <si>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</si>
  <si>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</si>
  <si>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</si>
  <si>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</si>
  <si>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</si>
  <si>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</si>
  <si>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</si>
  <si>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</si>
  <si>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</si>
  <si>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</si>
  <si>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</si>
  <si>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</si>
  <si>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</si>
  <si>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</si>
  <si>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</si>
  <si>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</si>
  <si>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</si>
  <si>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</si>
  <si>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</si>
  <si>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</si>
  <si>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</si>
  <si>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</si>
  <si>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</si>
  <si>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</si>
  <si>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</si>
  <si>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</si>
  <si>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</si>
  <si>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</si>
  <si>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</si>
  <si>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</si>
  <si>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</si>
  <si>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</si>
  <si>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</si>
  <si>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</si>
  <si>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</si>
  <si>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</si>
  <si>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</si>
  <si>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</si>
  <si>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</si>
  <si>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</si>
  <si>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</si>
  <si>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</si>
  <si>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</si>
  <si>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</si>
  <si>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</si>
  <si>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</si>
  <si>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</si>
  <si>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</si>
  <si>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</si>
  <si>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</si>
  <si>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</si>
  <si>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</si>
  <si>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</si>
  <si>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</si>
  <si>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</si>
  <si>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</si>
  <si>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</si>
  <si>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</si>
  <si>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</si>
  <si>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</si>
  <si>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</si>
  <si>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</si>
  <si>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</si>
  <si>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</si>
  <si>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</si>
  <si>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</si>
  <si>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</si>
  <si>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</si>
  <si>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</si>
  <si>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</si>
  <si>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</si>
  <si>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</si>
  <si>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</si>
  <si>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</si>
  <si>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</si>
  <si>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</si>
  <si>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</si>
  <si>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</si>
  <si>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</si>
  <si>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</si>
  <si>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</si>
  <si>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</si>
  <si>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</si>
  <si>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</si>
  <si>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</si>
  <si>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</si>
  <si>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</si>
  <si>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</si>
  <si>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</si>
  <si>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</si>
  <si>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</si>
  <si>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</si>
  <si>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</si>
  <si>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</si>
  <si>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</si>
  <si>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</si>
  <si>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</si>
  <si>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</si>
  <si>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</si>
  <si>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</si>
  <si>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</si>
  <si>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</si>
  <si>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</si>
  <si>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</si>
  <si>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</si>
  <si>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</si>
  <si>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</si>
  <si>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</si>
  <si>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</si>
  <si>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</si>
  <si>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</si>
  <si>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</si>
  <si>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</si>
  <si>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</si>
  <si>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</si>
  <si>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</si>
  <si>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</si>
  <si>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</si>
  <si>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</si>
  <si>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</si>
  <si>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</si>
  <si>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</si>
  <si>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</si>
  <si>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</si>
  <si>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</si>
  <si>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</si>
  <si>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</si>
  <si>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</si>
  <si>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</si>
  <si>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</si>
  <si>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</si>
  <si>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</si>
  <si>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</si>
  <si>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</si>
  <si>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</si>
  <si>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</si>
  <si>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</si>
  <si>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</si>
  <si>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</si>
  <si>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</si>
  <si>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</si>
  <si>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</si>
  <si>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</si>
  <si>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</si>
  <si>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</si>
  <si>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</si>
  <si>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</si>
  <si>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</si>
  <si>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</si>
  <si>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</si>
  <si>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</si>
  <si>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</si>
  <si>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</si>
  <si>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</si>
  <si>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</si>
  <si>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</si>
  <si>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</si>
  <si>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</si>
  <si>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</si>
  <si>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</si>
  <si>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</si>
  <si>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</si>
  <si>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</si>
  <si>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</si>
  <si>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</si>
  <si>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</si>
  <si>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</si>
  <si>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</si>
  <si>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</si>
  <si>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</si>
  <si>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</si>
  <si>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</si>
  <si>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</si>
  <si>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</si>
  <si>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</si>
  <si>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</si>
  <si>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</si>
  <si>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</si>
  <si>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</si>
  <si>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</si>
  <si>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</si>
  <si>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</si>
  <si>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</si>
  <si>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</si>
  <si>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</si>
  <si>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</si>
  <si>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</si>
  <si>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</si>
  <si>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</si>
  <si>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</si>
  <si>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</si>
  <si>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</si>
  <si>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</si>
  <si>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</si>
  <si>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</si>
  <si>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</si>
  <si>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</si>
  <si>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</si>
  <si>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</si>
  <si>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</si>
  <si>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</si>
  <si>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</si>
  <si>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</si>
  <si>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</si>
  <si>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</si>
  <si>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</si>
  <si>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</si>
  <si>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</si>
  <si>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</si>
  <si>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</si>
  <si>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</si>
  <si>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</si>
  <si>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</si>
  <si>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</si>
  <si>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</si>
  <si>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</si>
  <si>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</si>
  <si>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</si>
  <si>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</si>
  <si>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</si>
  <si>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</si>
  <si>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</si>
  <si>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</si>
  <si>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</si>
  <si>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</si>
  <si>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</si>
  <si>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</si>
  <si>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</si>
  <si>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</si>
  <si>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</si>
  <si>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</si>
  <si>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</si>
  <si>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</si>
  <si>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</si>
  <si>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</si>
  <si>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</si>
  <si>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</si>
  <si>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</si>
  <si>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</si>
  <si>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</si>
  <si>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</si>
  <si>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</si>
  <si>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</si>
  <si>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</si>
  <si>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</si>
  <si>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</si>
  <si>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</si>
  <si>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</si>
  <si>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</si>
  <si>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</si>
  <si>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</si>
  <si>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</si>
  <si>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</si>
  <si>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</si>
  <si>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</si>
  <si>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</si>
  <si>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</si>
  <si>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</si>
  <si>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</si>
  <si>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</si>
  <si>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</si>
  <si>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</si>
  <si>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</si>
  <si>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</si>
  <si>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</si>
  <si>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</si>
  <si>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</si>
  <si>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</si>
  <si>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</si>
  <si>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</si>
  <si>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</si>
  <si>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</si>
  <si>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</si>
  <si>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</si>
  <si>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</si>
  <si>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</si>
  <si>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</si>
  <si>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</si>
  <si>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</si>
  <si>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</si>
  <si>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</si>
  <si>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</si>
  <si>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</si>
  <si>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</si>
  <si>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</si>
  <si>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</si>
  <si>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</si>
  <si>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</si>
  <si>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</si>
  <si>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</si>
  <si>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</si>
  <si>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</si>
  <si>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</si>
  <si>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</si>
  <si>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</si>
  <si>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</si>
  <si>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</si>
  <si>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</si>
  <si>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</si>
  <si>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</si>
  <si>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</si>
  <si>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</si>
  <si>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</si>
  <si>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</si>
  <si>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</si>
  <si>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</si>
  <si>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</si>
  <si>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</si>
  <si>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</si>
  <si>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</si>
  <si>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</si>
  <si>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</si>
  <si>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</si>
  <si>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</si>
  <si>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</si>
  <si>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</si>
  <si>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</si>
  <si>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</si>
  <si>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</si>
  <si>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</si>
  <si>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</si>
  <si>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</si>
  <si>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</si>
  <si>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</si>
  <si>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</si>
  <si>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</si>
  <si>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</si>
  <si>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</si>
  <si>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</si>
  <si>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</si>
  <si>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</si>
  <si>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</si>
  <si>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</si>
  <si>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</si>
  <si>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</si>
  <si>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</si>
  <si>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</si>
  <si>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</si>
  <si>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</si>
  <si>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</si>
  <si>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</si>
  <si>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</si>
  <si>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</si>
  <si>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</si>
  <si>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</si>
  <si>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</si>
  <si>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</si>
  <si>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</si>
  <si>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</si>
  <si>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</si>
  <si>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</si>
  <si>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</si>
  <si>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</si>
  <si>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</si>
  <si>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</si>
  <si>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</si>
  <si>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</si>
  <si>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</si>
  <si>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</si>
  <si>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</si>
  <si>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</si>
  <si>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</si>
  <si>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</si>
  <si>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</si>
  <si>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</si>
  <si>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</si>
  <si>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</si>
  <si>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</si>
  <si>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</si>
  <si>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</si>
  <si>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</si>
  <si>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</si>
  <si>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</si>
  <si>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</si>
  <si>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</si>
  <si>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</si>
  <si>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</si>
  <si>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</si>
  <si>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</si>
  <si>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</si>
  <si>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</si>
  <si>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</si>
  <si>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</si>
  <si>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</si>
  <si>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</si>
  <si>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</si>
  <si>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</si>
  <si>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</si>
  <si>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</si>
  <si>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</si>
  <si>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</si>
  <si>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</si>
  <si>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</si>
  <si>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</si>
  <si>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</si>
  <si>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</si>
  <si>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</si>
  <si>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</si>
  <si>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</si>
  <si>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</si>
  <si>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</si>
  <si>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</si>
  <si>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</si>
  <si>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</si>
  <si>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</si>
  <si>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</si>
  <si>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</si>
  <si>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</si>
  <si>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</si>
  <si>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</si>
  <si>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</si>
  <si>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</si>
  <si>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</si>
  <si>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</si>
  <si>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</si>
  <si>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</si>
  <si>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</si>
  <si>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</si>
  <si>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</si>
  <si>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</si>
  <si>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</si>
  <si>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</si>
  <si>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</si>
  <si>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</si>
  <si>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</si>
  <si>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</si>
  <si>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</si>
  <si>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</si>
  <si>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</si>
  <si>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</si>
  <si>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</si>
  <si>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</si>
  <si>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</si>
  <si>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</si>
  <si>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</si>
  <si>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</si>
  <si>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</si>
  <si>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</si>
  <si>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</si>
  <si>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</si>
  <si>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</si>
  <si>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</si>
  <si>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</si>
  <si>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</si>
  <si>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</si>
  <si>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</si>
  <si>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</si>
  <si>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</si>
  <si>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</si>
  <si>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</si>
  <si>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</si>
  <si>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</si>
  <si>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</si>
  <si>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</si>
  <si>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</si>
  <si>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</si>
  <si>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</si>
  <si>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</si>
  <si>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</si>
  <si>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</si>
  <si>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</si>
  <si>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</si>
  <si>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</si>
  <si>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</si>
  <si>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</si>
  <si>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</si>
  <si>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</si>
  <si>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</si>
  <si>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</si>
  <si>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</si>
  <si>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</si>
  <si>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</si>
  <si>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</si>
  <si>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</si>
  <si>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</si>
  <si>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</si>
  <si>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</si>
  <si>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</si>
  <si>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</si>
  <si>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</si>
  <si>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</si>
  <si>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</si>
  <si>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</si>
  <si>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</si>
  <si>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</si>
  <si>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</si>
  <si>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</si>
  <si>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</si>
  <si>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</si>
  <si>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</si>
  <si>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</si>
  <si>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</si>
  <si>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</si>
  <si>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</si>
  <si>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</si>
  <si>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</si>
  <si>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</si>
  <si>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</si>
  <si>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</si>
  <si>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</si>
  <si>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</si>
  <si>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</si>
  <si>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</si>
  <si>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</si>
  <si>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</si>
  <si>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</si>
  <si>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</si>
  <si>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</si>
  <si>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</si>
  <si>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</si>
  <si>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</si>
  <si>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</si>
  <si>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</si>
  <si>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</si>
  <si>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</si>
  <si>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</si>
  <si>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</si>
  <si>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</si>
  <si>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</si>
  <si>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</si>
  <si>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</si>
  <si>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</si>
  <si>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</si>
  <si>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</si>
  <si>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</si>
  <si>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</si>
  <si>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</si>
  <si>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</si>
  <si>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</si>
  <si>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</si>
  <si>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</si>
  <si>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</si>
  <si>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</si>
  <si>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</si>
  <si>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</si>
  <si>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</si>
  <si>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</si>
  <si>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</si>
  <si>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</si>
  <si>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</si>
  <si>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</si>
  <si>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</si>
  <si>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</si>
  <si>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</si>
  <si>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</si>
  <si>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</si>
  <si>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</si>
  <si>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</si>
  <si>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</si>
  <si>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</si>
  <si>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</si>
  <si>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</si>
  <si>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</si>
  <si>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</si>
  <si>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</si>
  <si>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</si>
  <si>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</si>
  <si>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</si>
  <si>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</si>
  <si>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</si>
  <si>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</si>
  <si>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</si>
  <si>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</si>
  <si>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</si>
  <si>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</si>
  <si>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</si>
  <si>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</si>
  <si>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</si>
  <si>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</si>
  <si>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</si>
  <si>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</si>
  <si>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</si>
  <si>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</si>
  <si>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</si>
  <si>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</si>
  <si>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</si>
  <si>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</si>
  <si>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</si>
  <si>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</si>
  <si>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</si>
  <si>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</si>
  <si>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</si>
  <si>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</si>
  <si>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</si>
  <si>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</si>
  <si>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</si>
  <si>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</si>
  <si>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</si>
  <si>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</si>
  <si>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</si>
  <si>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</si>
  <si>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</si>
  <si>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</si>
  <si>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</si>
  <si>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</si>
  <si>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</si>
  <si>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</si>
  <si>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</si>
  <si>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</si>
  <si>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</si>
  <si>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</si>
  <si>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</si>
  <si>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</si>
  <si>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</si>
  <si>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</si>
  <si>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</si>
  <si>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</si>
  <si>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</si>
  <si>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</si>
  <si>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</si>
  <si>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</si>
  <si>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</si>
  <si>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</si>
  <si>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</si>
  <si>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</si>
  <si>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</si>
  <si>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</si>
  <si>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</si>
  <si>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</si>
  <si>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</si>
  <si>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</si>
  <si>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</si>
  <si>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</si>
  <si>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</si>
  <si>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</si>
  <si>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</si>
  <si>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</si>
  <si>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</si>
  <si>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</si>
  <si>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</si>
  <si>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</si>
  <si>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</si>
  <si>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</si>
  <si>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</si>
  <si>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</si>
  <si>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</si>
  <si>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</si>
  <si>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</si>
  <si>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</si>
  <si>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</si>
  <si>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</si>
  <si>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</si>
  <si>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</si>
  <si>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</si>
  <si>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</si>
  <si>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</si>
  <si>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</si>
  <si>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</si>
  <si>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</si>
  <si>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</si>
  <si>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</si>
  <si>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</si>
  <si>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</si>
  <si>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</si>
  <si>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</si>
  <si>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</si>
  <si>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</si>
  <si>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</si>
  <si>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</si>
  <si>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</si>
  <si>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</si>
  <si>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</si>
  <si>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</si>
  <si>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</si>
  <si>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</si>
  <si>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</si>
  <si>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</si>
  <si>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</si>
  <si>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</si>
  <si>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</si>
  <si>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</si>
  <si>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</si>
  <si>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</si>
  <si>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</si>
  <si>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</si>
  <si>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</si>
  <si>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</si>
  <si>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</si>
  <si>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</si>
  <si>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</si>
  <si>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</si>
  <si>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</si>
  <si>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</si>
  <si>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</si>
  <si>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</si>
  <si>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</si>
  <si>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</si>
  <si>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</si>
  <si>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</si>
  <si>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</si>
  <si>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</si>
  <si>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</si>
  <si>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</si>
  <si>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</si>
  <si>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</si>
  <si>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</si>
  <si>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</si>
  <si>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</si>
  <si>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</si>
  <si>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</si>
  <si>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</si>
  <si>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</si>
  <si>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</si>
  <si>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</si>
  <si>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</si>
  <si>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</si>
  <si>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</si>
  <si>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</si>
  <si>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</si>
  <si>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</si>
  <si>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</si>
  <si>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</si>
  <si>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</si>
  <si>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</si>
  <si>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</si>
  <si>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</si>
  <si>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</si>
  <si>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</si>
  <si>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</si>
  <si>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</si>
  <si>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</si>
  <si>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</si>
  <si>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</si>
  <si>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</si>
  <si>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</si>
  <si>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</si>
  <si>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</si>
  <si>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</si>
  <si>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</si>
  <si>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</si>
  <si>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</si>
  <si>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</si>
  <si>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</si>
  <si>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</si>
  <si>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</si>
  <si>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</si>
  <si>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</si>
  <si>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</si>
  <si>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</si>
  <si>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</si>
  <si>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</si>
  <si>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</si>
  <si>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</si>
  <si>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</si>
  <si>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</si>
  <si>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</si>
  <si>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</si>
  <si>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</si>
  <si>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</si>
  <si>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</si>
  <si>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</si>
  <si>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</si>
  <si>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</si>
  <si>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</si>
  <si>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</si>
  <si>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</si>
  <si>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</si>
  <si>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</si>
  <si>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</si>
  <si>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</si>
  <si>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</si>
  <si>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</si>
  <si>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</si>
  <si>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</si>
  <si>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</si>
  <si>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</si>
  <si>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</si>
  <si>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</si>
  <si>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</si>
  <si>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</si>
  <si>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</si>
  <si>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</si>
  <si>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</si>
  <si>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</si>
  <si>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</si>
  <si>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</si>
  <si>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</si>
  <si>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</si>
  <si>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</si>
  <si>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</si>
  <si>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</si>
  <si>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</si>
  <si>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</si>
  <si>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</si>
  <si>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</si>
  <si>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</si>
  <si>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</si>
  <si>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</si>
  <si>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</si>
  <si>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</si>
  <si>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</si>
  <si>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</si>
  <si>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</si>
  <si>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</si>
  <si>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</si>
  <si>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</si>
  <si>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</si>
  <si>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</si>
  <si>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</si>
  <si>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</si>
  <si>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</si>
  <si>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</si>
  <si>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</si>
  <si>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</si>
  <si>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</si>
  <si>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</si>
  <si>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</si>
  <si>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</si>
  <si>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</si>
  <si>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</si>
  <si>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</si>
  <si>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</si>
  <si>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</si>
  <si>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</si>
  <si>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</si>
  <si>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</si>
  <si>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</si>
  <si>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</si>
  <si>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</si>
  <si>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</si>
  <si>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</si>
  <si>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</si>
  <si>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</si>
  <si>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</si>
  <si>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</si>
  <si>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</si>
  <si>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</si>
  <si>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</si>
  <si>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</si>
  <si>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</si>
  <si>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</si>
  <si>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</si>
  <si>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</si>
  <si>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</si>
  <si>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</si>
  <si>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</si>
  <si>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</si>
  <si>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</si>
  <si>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</si>
  <si>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</si>
  <si>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</si>
  <si>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</si>
  <si>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</si>
  <si>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</si>
  <si>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</si>
  <si>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</si>
  <si>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</si>
  <si>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</si>
  <si>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</si>
  <si>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</si>
  <si>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</si>
  <si>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</si>
  <si>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</si>
  <si>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</si>
  <si>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</si>
  <si>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</si>
  <si>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</si>
  <si>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</si>
  <si>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</si>
  <si>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</si>
  <si>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</si>
  <si>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</si>
  <si>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</si>
  <si>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</si>
  <si>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</si>
  <si>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</si>
  <si>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</si>
  <si>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</si>
  <si>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</si>
  <si>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</si>
  <si>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</si>
  <si>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</si>
  <si>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</si>
  <si>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</si>
  <si>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</si>
  <si>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</si>
  <si>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</si>
  <si>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</si>
  <si>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</si>
  <si>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</si>
  <si>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</si>
  <si>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</si>
  <si>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</si>
  <si>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</si>
  <si>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</si>
  <si>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</si>
  <si>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</si>
  <si>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</si>
  <si>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</si>
  <si>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</si>
  <si>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</si>
  <si>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</si>
  <si>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</si>
  <si>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</si>
  <si>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</si>
  <si>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</si>
  <si>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</si>
  <si>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</si>
  <si>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</si>
  <si>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</si>
  <si>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</si>
  <si>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</si>
  <si>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</si>
  <si>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</si>
  <si>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</si>
  <si>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</si>
  <si>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</si>
  <si>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</si>
  <si>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</si>
  <si>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</si>
  <si>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</si>
  <si>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</si>
  <si>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</si>
  <si>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</si>
  <si>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</si>
  <si>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</si>
  <si>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</si>
  <si>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</si>
  <si>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</si>
  <si>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</si>
  <si>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</si>
  <si>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</si>
  <si>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</si>
  <si>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</si>
  <si>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</si>
  <si>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</si>
  <si>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</si>
  <si>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</si>
  <si>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</si>
  <si>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</si>
  <si>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</si>
  <si>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</si>
  <si>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</si>
  <si>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</si>
  <si>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</si>
  <si>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</si>
  <si>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</si>
  <si>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</si>
  <si>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</si>
  <si>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</si>
  <si>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</si>
  <si>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</si>
  <si>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</si>
  <si>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</si>
  <si>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</si>
  <si>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</si>
  <si>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</si>
  <si>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</si>
  <si>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</si>
  <si>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</si>
  <si>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</si>
  <si>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</si>
  <si>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</si>
  <si>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</si>
  <si>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</si>
  <si>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</si>
  <si>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</si>
  <si>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</si>
  <si>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</si>
  <si>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</si>
  <si>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</si>
  <si>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</si>
  <si>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</si>
  <si>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</si>
  <si>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</si>
  <si>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</si>
  <si>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</si>
  <si>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</si>
  <si>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</si>
  <si>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</si>
  <si>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</si>
  <si>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</si>
  <si>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</si>
  <si>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</si>
  <si>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</si>
  <si>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</si>
  <si>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</si>
  <si>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</si>
  <si>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</si>
  <si>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</si>
  <si>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</si>
  <si>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</si>
  <si>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</si>
  <si>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</si>
  <si>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</si>
  <si>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</si>
  <si>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</si>
  <si>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</si>
  <si>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</si>
  <si>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</si>
  <si>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</si>
  <si>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</si>
  <si>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</si>
  <si>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</si>
  <si>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</si>
  <si>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</si>
  <si>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</si>
  <si>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</si>
  <si>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</si>
  <si>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</si>
  <si>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</si>
  <si>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</si>
  <si>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</si>
  <si>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</si>
  <si>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</si>
  <si>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</si>
  <si>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</si>
  <si>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</si>
  <si>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</si>
  <si>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</si>
  <si>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</si>
  <si>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</si>
  <si>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</si>
  <si>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</si>
  <si>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</si>
  <si>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</si>
  <si>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</si>
  <si>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</si>
  <si>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</si>
  <si>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</si>
  <si>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</si>
  <si>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</si>
  <si>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</si>
  <si>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</si>
  <si>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</si>
  <si>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</si>
  <si>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</si>
  <si>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</si>
  <si>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</si>
  <si>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</si>
  <si>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</si>
  <si>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</si>
  <si>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</si>
  <si>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</si>
  <si>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</si>
  <si>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</si>
  <si>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</si>
  <si>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</si>
  <si>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</si>
  <si>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</si>
  <si>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</si>
  <si>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</si>
  <si>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</si>
  <si>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</si>
  <si>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</si>
  <si>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</si>
  <si>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</si>
  <si>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</si>
  <si>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</si>
  <si>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</si>
  <si>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</si>
  <si>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</si>
  <si>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</si>
  <si>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</si>
  <si>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</si>
  <si>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</si>
  <si>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</si>
  <si>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</si>
  <si>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</si>
  <si>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</si>
  <si>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</si>
  <si>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</si>
  <si>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</si>
  <si>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</si>
  <si>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</si>
  <si>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</si>
  <si>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</si>
  <si>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</si>
  <si>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</si>
  <si>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</si>
  <si>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</si>
  <si>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</si>
  <si>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</si>
  <si>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</si>
  <si>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</si>
  <si>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</si>
  <si>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</si>
  <si>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</si>
  <si>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</si>
  <si>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</si>
  <si>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</si>
  <si>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</si>
  <si>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</si>
  <si>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</si>
  <si>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</si>
  <si>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</si>
  <si>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</si>
  <si>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</si>
  <si>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</si>
  <si>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</si>
  <si>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</si>
  <si>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</si>
  <si>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</si>
  <si>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</si>
  <si>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</si>
  <si>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</si>
  <si>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</si>
  <si>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</si>
  <si>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</si>
  <si>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</si>
  <si>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</si>
  <si>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</si>
  <si>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</si>
  <si>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</si>
  <si>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</si>
  <si>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</si>
  <si>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</si>
  <si>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</si>
  <si>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</si>
  <si>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</si>
  <si>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</si>
  <si>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</si>
  <si>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</si>
  <si>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</si>
  <si>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</si>
  <si>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</si>
  <si>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</si>
  <si>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</si>
  <si>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</si>
  <si>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</si>
  <si>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</si>
  <si>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</si>
  <si>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</si>
  <si>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</si>
  <si>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</si>
  <si>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</si>
  <si>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</si>
  <si>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</si>
  <si>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</si>
  <si>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</si>
  <si>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</si>
  <si>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</si>
  <si>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</si>
  <si>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</si>
  <si>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</si>
  <si>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</si>
  <si>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</si>
  <si>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</si>
  <si>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</si>
  <si>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</si>
  <si>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</si>
  <si>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</si>
  <si>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</si>
  <si>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</si>
  <si>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</si>
  <si>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</si>
  <si>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</si>
  <si>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</si>
  <si>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</si>
  <si>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</si>
  <si>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</si>
  <si>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</si>
  <si>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</si>
  <si>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</si>
  <si>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</si>
  <si>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</si>
  <si>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</si>
  <si>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</si>
  <si>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</si>
  <si>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</si>
  <si>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</si>
  <si>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</si>
  <si>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</si>
  <si>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</si>
  <si>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</si>
  <si>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</si>
  <si>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</si>
  <si>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</si>
  <si>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</si>
  <si>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</si>
  <si>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</si>
  <si>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</si>
  <si>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</si>
  <si>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</si>
  <si>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</si>
  <si>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</si>
  <si>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</si>
  <si>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</si>
  <si>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</si>
  <si>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</si>
  <si>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</si>
  <si>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</si>
  <si>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</si>
  <si>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</si>
  <si>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</si>
  <si>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</si>
  <si>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</si>
  <si>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</si>
  <si>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</si>
  <si>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</si>
  <si>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</si>
  <si>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</si>
  <si>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</si>
  <si>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</si>
  <si>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</si>
  <si>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</si>
  <si>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</si>
  <si>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</si>
  <si>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</si>
  <si>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</si>
  <si>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</si>
  <si>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</si>
  <si>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</si>
  <si>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</si>
  <si>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</si>
  <si>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</si>
  <si>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</si>
  <si>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</si>
  <si>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</si>
  <si>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</si>
  <si>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</si>
  <si>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</si>
  <si>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</si>
  <si>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</si>
  <si>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</si>
  <si>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</si>
  <si>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</si>
  <si>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</si>
  <si>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</si>
  <si>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</si>
  <si>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</si>
  <si>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</si>
  <si>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</si>
  <si>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</si>
  <si>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</si>
  <si>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</si>
  <si>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</si>
  <si>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</si>
  <si>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</si>
  <si>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</si>
  <si>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</si>
  <si>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</si>
  <si>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</si>
  <si>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</si>
  <si>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</si>
  <si>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</si>
  <si>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</si>
  <si>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</si>
  <si>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</si>
  <si>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</si>
  <si>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</si>
  <si>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</si>
  <si>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</si>
  <si>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</si>
  <si>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</si>
  <si>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</si>
  <si>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</si>
  <si>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</si>
  <si>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</si>
  <si>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</si>
  <si>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</si>
  <si>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</si>
  <si>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</si>
  <si>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</si>
  <si>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</si>
  <si>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</si>
  <si>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</si>
  <si>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</si>
  <si>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</si>
  <si>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</si>
  <si>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</si>
  <si>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</si>
  <si>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</si>
  <si>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</si>
  <si>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</si>
  <si>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</si>
  <si>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</si>
  <si>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</si>
  <si>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</si>
  <si>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</si>
  <si>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</si>
  <si>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</si>
  <si>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</si>
  <si>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</si>
  <si>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</si>
  <si>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</si>
  <si>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</si>
  <si>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</si>
  <si>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</si>
  <si>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</si>
  <si>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</si>
  <si>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</si>
  <si>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</si>
  <si>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</si>
  <si>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</si>
  <si>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</si>
  <si>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</si>
  <si>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</si>
  <si>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</si>
  <si>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</si>
  <si>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</si>
  <si>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</si>
  <si>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</si>
  <si>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</si>
  <si>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</si>
  <si>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</si>
  <si>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</si>
  <si>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</si>
  <si>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</si>
  <si>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</si>
  <si>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</si>
  <si>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</si>
  <si>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</si>
  <si>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</si>
  <si>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</si>
  <si>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</si>
  <si>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</si>
  <si>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</si>
  <si>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</si>
  <si>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</si>
  <si>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</si>
  <si>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</si>
  <si>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</si>
  <si>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</si>
  <si>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</si>
  <si>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</si>
  <si>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</si>
  <si>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</si>
  <si>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</si>
  <si>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</si>
  <si>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</si>
  <si>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</si>
  <si>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</si>
  <si>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</si>
  <si>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</si>
  <si>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</si>
  <si>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</si>
  <si>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</si>
  <si>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</si>
  <si>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</si>
  <si>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</si>
  <si>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</si>
  <si>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</si>
  <si>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</si>
  <si>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</si>
  <si>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</si>
  <si>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</si>
  <si>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</si>
  <si>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</si>
  <si>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</si>
  <si>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</si>
  <si>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</si>
  <si>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</si>
  <si>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</si>
  <si>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</si>
  <si>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</si>
  <si>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</si>
  <si>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</si>
  <si>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</si>
  <si>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</si>
  <si>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</si>
  <si>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</si>
  <si>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</si>
  <si>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</si>
  <si>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</si>
  <si>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</si>
  <si>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</si>
  <si>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</si>
  <si>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</si>
  <si>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</si>
  <si>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</si>
  <si>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</si>
  <si>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</si>
  <si>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</si>
  <si>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</si>
  <si>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</si>
  <si>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</si>
  <si>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</si>
  <si>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</si>
  <si>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</si>
  <si>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</si>
  <si>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</si>
  <si>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</si>
  <si>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</si>
  <si>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</si>
  <si>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</si>
  <si>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</si>
  <si>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</si>
  <si>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</si>
  <si>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</si>
  <si>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</si>
  <si>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</si>
  <si>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</si>
  <si>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</si>
  <si>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</si>
  <si>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</si>
  <si>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</si>
  <si>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</si>
  <si>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</si>
  <si>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</si>
  <si>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</si>
  <si>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</si>
  <si>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</si>
  <si>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</si>
  <si>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</si>
  <si>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</si>
  <si>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</si>
  <si>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</si>
  <si>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</si>
  <si>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</si>
  <si>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</si>
  <si>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</si>
  <si>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</si>
  <si>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</si>
  <si>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</si>
  <si>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</si>
  <si>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</si>
  <si>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</si>
  <si>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</si>
  <si>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</si>
  <si>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</si>
  <si>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</si>
  <si>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</si>
  <si>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</si>
  <si>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</si>
  <si>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</si>
  <si>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</si>
  <si>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</si>
  <si>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</si>
  <si>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</si>
  <si>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</si>
  <si>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</si>
  <si>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</si>
  <si>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</si>
  <si>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</si>
  <si>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</si>
  <si>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</si>
  <si>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</si>
  <si>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</si>
  <si>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</si>
  <si>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</si>
  <si>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</si>
  <si>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</si>
  <si>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</si>
  <si>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</si>
  <si>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</si>
  <si>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</si>
  <si>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</si>
  <si>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</si>
  <si>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</si>
  <si>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</si>
  <si>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</si>
  <si>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</si>
  <si>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</si>
  <si>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</si>
  <si>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</si>
  <si>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</si>
  <si>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</si>
  <si>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</si>
  <si>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</si>
  <si>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</si>
  <si>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</si>
  <si>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</si>
  <si>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</si>
  <si>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</si>
  <si>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</si>
  <si>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</si>
  <si>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</si>
  <si>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</si>
  <si>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</si>
  <si>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</si>
  <si>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</si>
  <si>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</si>
  <si>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</si>
  <si>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</si>
  <si>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</si>
  <si>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</si>
  <si>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</si>
  <si>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</si>
  <si>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</si>
  <si>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</si>
  <si>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</si>
  <si>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</si>
  <si>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</si>
  <si>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</si>
  <si>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</si>
  <si>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</si>
  <si>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</si>
  <si>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</si>
  <si>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</si>
  <si>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</si>
  <si>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</si>
  <si>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</si>
  <si>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</si>
  <si>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</si>
  <si>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</si>
  <si>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</si>
  <si>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</si>
  <si>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</si>
  <si>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</si>
  <si>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</si>
  <si>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</si>
  <si>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</si>
  <si>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</si>
  <si>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</si>
  <si>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</si>
  <si>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</si>
  <si>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</si>
  <si>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</si>
  <si>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</si>
  <si>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</si>
  <si>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</si>
  <si>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</si>
  <si>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</si>
  <si>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</si>
  <si>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</si>
  <si>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</si>
  <si>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</si>
  <si>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</si>
  <si>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</si>
  <si>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</si>
  <si>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</si>
  <si>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</si>
  <si>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</si>
  <si>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</si>
  <si>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</si>
  <si>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</si>
  <si>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</si>
  <si>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</si>
  <si>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</si>
  <si>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</si>
  <si>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</si>
  <si>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</si>
  <si>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</si>
  <si>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</si>
  <si>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</si>
  <si>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</si>
  <si>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</si>
  <si>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</si>
  <si>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</si>
  <si>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</si>
  <si>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</si>
  <si>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</si>
  <si>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</si>
  <si>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</si>
  <si>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</si>
  <si>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</si>
  <si>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</si>
  <si>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</si>
  <si>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</si>
  <si>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</si>
  <si>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</si>
  <si>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</si>
  <si>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</si>
  <si>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</si>
  <si>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</si>
  <si>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</si>
  <si>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</si>
  <si>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</si>
  <si>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</si>
  <si>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</si>
  <si>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</si>
  <si>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</si>
  <si>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</si>
  <si>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</si>
  <si>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</si>
  <si>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</si>
  <si>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</si>
  <si>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</si>
  <si>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</si>
  <si>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</si>
  <si>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</si>
  <si>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</si>
  <si>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</si>
  <si>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</si>
  <si>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</si>
  <si>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</si>
  <si>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</si>
  <si>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</si>
  <si>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</si>
  <si>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</si>
  <si>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</si>
  <si>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</si>
  <si>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</si>
  <si>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</si>
  <si>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</si>
  <si>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</si>
  <si>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</si>
  <si>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</si>
  <si>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</si>
  <si>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</si>
  <si>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</si>
  <si>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</si>
  <si>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</si>
  <si>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</si>
  <si>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</si>
  <si>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</si>
  <si>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</si>
  <si>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</si>
  <si>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</si>
  <si>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</si>
  <si>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</si>
  <si>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</si>
  <si>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</si>
  <si>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</si>
  <si>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</si>
  <si>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</si>
  <si>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</si>
  <si>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</si>
  <si>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</si>
  <si>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</si>
  <si>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</si>
  <si>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</si>
  <si>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</si>
  <si>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</si>
  <si>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</si>
  <si>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</si>
  <si>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</si>
  <si>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</si>
  <si>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</si>
  <si>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</si>
  <si>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</si>
  <si>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</si>
  <si>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</si>
  <si>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</si>
  <si>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</si>
  <si>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</si>
  <si>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</si>
  <si>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</si>
  <si>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</si>
  <si>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</si>
  <si>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</si>
  <si>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</si>
  <si>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</si>
  <si>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</si>
  <si>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</si>
  <si>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</si>
  <si>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</si>
  <si>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</si>
  <si>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</si>
  <si>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</si>
  <si>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</si>
  <si>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</si>
  <si>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</si>
  <si>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</si>
  <si>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</si>
  <si>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</si>
  <si>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</si>
  <si>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</si>
  <si>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</si>
  <si>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</si>
  <si>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</si>
  <si>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</si>
  <si>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</si>
  <si>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</si>
  <si>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</si>
  <si>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</si>
  <si>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</si>
  <si>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</si>
  <si>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</si>
  <si>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</si>
  <si>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</si>
  <si>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</si>
  <si>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</si>
  <si>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</si>
  <si>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</si>
  <si>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</si>
  <si>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</si>
  <si>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</si>
  <si>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</si>
  <si>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</si>
  <si>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</si>
  <si>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</si>
  <si>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</si>
  <si>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</si>
  <si>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</si>
  <si>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</si>
  <si>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</si>
  <si>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</si>
  <si>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</si>
  <si>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</si>
  <si>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</si>
  <si>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</si>
  <si>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</si>
  <si>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</si>
  <si>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</si>
  <si>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</si>
  <si>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</si>
  <si>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</si>
  <si>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</si>
  <si>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</si>
  <si>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</si>
  <si>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</si>
  <si>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</si>
  <si>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</si>
  <si>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</si>
  <si>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</si>
  <si>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</si>
  <si>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</si>
  <si>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</si>
  <si>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</si>
  <si>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</si>
  <si>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</si>
  <si>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</si>
  <si>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</si>
  <si>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</si>
  <si>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</si>
  <si>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</si>
  <si>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</si>
  <si>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</si>
  <si>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</si>
  <si>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</si>
  <si>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</si>
  <si>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</si>
  <si>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</si>
  <si>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</si>
  <si>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</si>
  <si>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</si>
  <si>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</si>
  <si>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</si>
  <si>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</si>
  <si>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</si>
  <si>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</si>
  <si>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</si>
  <si>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</si>
  <si>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</si>
  <si>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</si>
  <si>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</si>
  <si>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</si>
  <si>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</si>
  <si>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</si>
  <si>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</si>
  <si>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</si>
  <si>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</si>
  <si>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</si>
  <si>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</si>
  <si>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</si>
  <si>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</si>
  <si>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</si>
  <si>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</si>
  <si>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</si>
  <si>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</si>
  <si>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</si>
  <si>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</si>
  <si>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</si>
  <si>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</si>
  <si>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</si>
  <si>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</si>
  <si>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</si>
  <si>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</si>
  <si>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</si>
  <si>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</si>
  <si>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</si>
  <si>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</si>
  <si>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</si>
  <si>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</si>
  <si>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</si>
  <si>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</si>
  <si>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</si>
  <si>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</si>
  <si>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</si>
  <si>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</si>
  <si>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</si>
  <si>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</si>
  <si>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</si>
  <si>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</si>
  <si>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</si>
  <si>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</si>
  <si>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</si>
  <si>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</si>
  <si>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</si>
  <si>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</si>
  <si>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</si>
  <si>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</si>
  <si>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</si>
  <si>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</si>
  <si>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</si>
  <si>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</si>
  <si>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</si>
  <si>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</si>
  <si>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</si>
  <si>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</si>
  <si>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</si>
  <si>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</si>
  <si>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</si>
  <si>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</si>
  <si>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</si>
  <si>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</si>
  <si>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</si>
  <si>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</si>
  <si>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</si>
  <si>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</si>
  <si>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</si>
  <si>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</si>
  <si>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</si>
  <si>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</si>
  <si>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</si>
  <si>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</si>
  <si>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</si>
  <si>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</si>
  <si>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</si>
  <si>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</si>
  <si>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</si>
  <si>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</si>
  <si>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</si>
  <si>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</si>
  <si>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</si>
  <si>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</si>
  <si>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</si>
  <si>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</si>
  <si>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</si>
  <si>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</si>
  <si>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</si>
  <si>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</si>
  <si>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</si>
  <si>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</si>
  <si>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</si>
  <si>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</si>
  <si>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</si>
  <si>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</si>
  <si>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</si>
  <si>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</si>
  <si>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</si>
  <si>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</si>
  <si>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</si>
  <si>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</si>
  <si>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</si>
  <si>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</si>
  <si>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</si>
  <si>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</si>
  <si>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</si>
  <si>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</si>
  <si>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</si>
  <si>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</si>
  <si>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</si>
  <si>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</si>
  <si>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</si>
  <si>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</si>
  <si>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</si>
  <si>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</si>
  <si>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</si>
  <si>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</si>
  <si>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</si>
  <si>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</si>
  <si>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</si>
  <si>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</si>
  <si>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</si>
  <si>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</si>
  <si>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</si>
  <si>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</si>
  <si>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</si>
  <si>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</si>
  <si>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</si>
  <si>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</si>
  <si>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</si>
  <si>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</si>
  <si>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</si>
  <si>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</si>
  <si>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</si>
  <si>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</si>
  <si>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</si>
  <si>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</si>
  <si>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</si>
  <si>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</si>
  <si>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</si>
  <si>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</si>
  <si>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</si>
  <si>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</si>
  <si>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</si>
  <si>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</si>
  <si>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</si>
  <si>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</si>
  <si>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</si>
  <si>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</si>
  <si>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</si>
  <si>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</si>
  <si>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</si>
  <si>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</si>
  <si>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</si>
  <si>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</si>
  <si>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</si>
  <si>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</si>
  <si>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</si>
  <si>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</si>
  <si>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</si>
  <si>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</si>
  <si>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</si>
  <si>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</si>
  <si>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</si>
  <si>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</si>
  <si>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</si>
  <si>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</si>
  <si>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</si>
  <si>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</si>
  <si>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</si>
  <si>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</si>
  <si>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</si>
  <si>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</si>
  <si>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</si>
  <si>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</si>
  <si>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</si>
  <si>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</si>
  <si>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</si>
  <si>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</si>
  <si>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</si>
  <si>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</si>
  <si>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</si>
  <si>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</si>
  <si>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</si>
  <si>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</si>
  <si>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</si>
  <si>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</si>
  <si>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</si>
  <si>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</si>
  <si>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</si>
  <si>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</si>
  <si>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</si>
  <si>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</si>
  <si>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</si>
  <si>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</si>
  <si>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</si>
  <si>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</si>
  <si>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</si>
  <si>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</si>
  <si>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</si>
  <si>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</si>
  <si>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</si>
  <si>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</si>
  <si>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</si>
  <si>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</si>
  <si>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</si>
  <si>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</si>
  <si>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</si>
  <si>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</si>
  <si>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</si>
  <si>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</si>
  <si>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</si>
  <si>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</si>
  <si>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</si>
  <si>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</si>
  <si>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</si>
  <si>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</si>
  <si>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</si>
  <si>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</si>
  <si>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</si>
  <si>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</si>
  <si>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</si>
  <si>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</si>
  <si>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</si>
  <si>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</si>
  <si>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</si>
  <si>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</si>
  <si>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</si>
  <si>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</si>
  <si>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</si>
  <si>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</si>
  <si>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</si>
  <si>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</si>
  <si>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</si>
  <si>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</si>
  <si>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</si>
  <si>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</si>
  <si>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</si>
  <si>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</si>
  <si>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</si>
  <si>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</si>
  <si>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</si>
  <si>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</si>
  <si>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</si>
  <si>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</si>
  <si>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</si>
  <si>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</si>
  <si>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</si>
  <si>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</si>
  <si>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</si>
  <si>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</si>
  <si>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</si>
  <si>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</si>
  <si>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</si>
  <si>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</si>
  <si>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</si>
  <si>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</si>
  <si>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</si>
  <si>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</si>
  <si>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</si>
  <si>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</si>
  <si>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</si>
  <si>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</si>
  <si>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</si>
  <si>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</si>
  <si>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</si>
  <si>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</si>
  <si>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</si>
  <si>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</si>
  <si>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</si>
  <si>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</si>
  <si>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</si>
  <si>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</si>
  <si>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</si>
  <si>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</si>
  <si>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</si>
  <si>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</si>
  <si>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</si>
  <si>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</si>
  <si>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</si>
  <si>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</si>
  <si>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</si>
  <si>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</si>
  <si>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</si>
  <si>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</si>
  <si>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</si>
  <si>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</si>
  <si>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</si>
  <si>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</si>
  <si>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</si>
  <si>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</si>
  <si>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</si>
  <si>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</si>
  <si>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</si>
  <si>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</si>
  <si>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</si>
  <si>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</si>
  <si>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</si>
  <si>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</si>
  <si>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</si>
  <si>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</si>
  <si>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</si>
  <si>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</si>
  <si>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</si>
  <si>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</si>
  <si>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</si>
  <si>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</si>
  <si>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</si>
  <si>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</si>
  <si>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</si>
  <si>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</si>
  <si>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</si>
  <si>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</si>
  <si>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</si>
  <si>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</si>
  <si>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</si>
  <si>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</si>
  <si>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</si>
  <si>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</si>
  <si>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</si>
  <si>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</si>
  <si>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</si>
  <si>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</si>
  <si>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</si>
  <si>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</si>
  <si>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</si>
  <si>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</si>
  <si>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</si>
  <si>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</si>
  <si>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</si>
  <si>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</si>
  <si>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</si>
  <si>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</si>
  <si>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</si>
  <si>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</si>
  <si>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</si>
  <si>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</si>
  <si>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</si>
  <si>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</si>
  <si>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</si>
  <si>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</si>
  <si>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</si>
  <si>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</si>
  <si>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</si>
  <si>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</si>
  <si>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</si>
  <si>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</si>
  <si>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</si>
  <si>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</si>
  <si>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</si>
  <si>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</si>
  <si>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</si>
  <si>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</si>
  <si>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</si>
  <si>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</si>
  <si>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</si>
  <si>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</si>
  <si>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</si>
  <si>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</si>
  <si>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</si>
  <si>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</si>
  <si>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</si>
  <si>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</si>
  <si>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</si>
  <si>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</si>
  <si>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</si>
  <si>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</si>
  <si>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</si>
  <si>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</si>
  <si>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</si>
  <si>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</si>
  <si>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</si>
  <si>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</si>
  <si>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</si>
  <si>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</si>
  <si>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</si>
  <si>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</si>
  <si>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</si>
  <si>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</si>
  <si>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</si>
  <si>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</si>
  <si>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</si>
  <si>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</si>
  <si>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</si>
  <si>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</si>
  <si>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</si>
  <si>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</si>
  <si>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</si>
  <si>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</si>
  <si>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</si>
  <si>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</si>
  <si>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</si>
  <si>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</si>
  <si>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</si>
  <si>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</si>
  <si>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</si>
  <si>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</si>
  <si>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</si>
  <si>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</si>
  <si>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</si>
  <si>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</si>
  <si>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</si>
  <si>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</si>
  <si>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</si>
  <si>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</si>
  <si>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</si>
  <si>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</si>
  <si>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</si>
  <si>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</si>
  <si>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</si>
  <si>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</si>
  <si>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</si>
  <si>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</si>
  <si>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</si>
  <si>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</si>
  <si>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</si>
  <si>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</si>
  <si>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</si>
  <si>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</si>
  <si>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</si>
  <si>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</si>
  <si>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</si>
  <si>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</si>
  <si>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</si>
  <si>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</si>
  <si>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</si>
  <si>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</si>
  <si>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</si>
  <si>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</si>
  <si>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</si>
  <si>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</si>
  <si>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</si>
  <si>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</si>
  <si>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</si>
  <si>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</si>
  <si>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</si>
  <si>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</si>
  <si>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</si>
  <si>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</si>
  <si>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</si>
  <si>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</si>
  <si>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</si>
  <si>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</si>
  <si>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</si>
  <si>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</si>
  <si>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</si>
  <si>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</si>
  <si>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</si>
  <si>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</si>
  <si>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</si>
  <si>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</si>
  <si>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</si>
  <si>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</si>
  <si>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</si>
  <si>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</si>
  <si>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</si>
  <si>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</si>
  <si>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</si>
  <si>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</si>
  <si>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</si>
  <si>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</si>
  <si>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</si>
  <si>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</si>
  <si>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</si>
  <si>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</si>
  <si>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</si>
  <si>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</si>
  <si>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</si>
  <si>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</si>
  <si>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</si>
  <si>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</si>
  <si>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</si>
  <si>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</si>
  <si>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</si>
  <si>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</si>
  <si>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</si>
  <si>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</si>
  <si>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</si>
  <si>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</si>
  <si>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</si>
  <si>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</si>
  <si>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</si>
  <si>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</si>
  <si>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</si>
  <si>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</si>
  <si>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</si>
  <si>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</si>
  <si>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</si>
  <si>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</si>
  <si>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</si>
  <si>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</si>
  <si>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</si>
  <si>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</si>
  <si>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</si>
  <si>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</si>
  <si>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</si>
  <si>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</si>
  <si>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</si>
  <si>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</si>
  <si>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</si>
  <si>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</si>
  <si>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</si>
  <si>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</si>
  <si>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</si>
  <si>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</si>
  <si>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</si>
  <si>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</si>
  <si>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</si>
  <si>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</si>
  <si>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</si>
  <si>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</si>
  <si>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</si>
  <si>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</si>
  <si>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</si>
  <si>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</si>
  <si>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</si>
  <si>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</si>
  <si>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</si>
  <si>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</si>
  <si>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</si>
  <si>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</si>
  <si>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</si>
  <si>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</si>
  <si>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</si>
  <si>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</si>
  <si>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</si>
  <si>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</si>
  <si>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</si>
  <si>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</si>
  <si>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</si>
  <si>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</si>
  <si>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</si>
  <si>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</si>
  <si>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</si>
  <si>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</si>
  <si>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</si>
  <si>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</si>
  <si>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</si>
  <si>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</si>
  <si>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</si>
  <si>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</si>
  <si>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</si>
  <si>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</si>
  <si>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</si>
  <si>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</si>
  <si>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</si>
  <si>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</si>
  <si>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</si>
  <si>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</si>
  <si>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</si>
  <si>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</si>
  <si>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</si>
  <si>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</si>
  <si>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</si>
  <si>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</si>
  <si>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</si>
  <si>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</si>
  <si>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</si>
  <si>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</si>
  <si>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</si>
  <si>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</si>
  <si>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</si>
  <si>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</si>
  <si>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</si>
  <si>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</si>
  <si>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</si>
  <si>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</si>
  <si>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</si>
  <si>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</si>
  <si>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</si>
  <si>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</si>
  <si>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</si>
  <si>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</si>
  <si>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</si>
  <si>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</si>
  <si>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</si>
  <si>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</si>
  <si>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</si>
  <si>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</si>
  <si>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</si>
  <si>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</si>
  <si>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</si>
  <si>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</si>
  <si>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</si>
  <si>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</si>
  <si>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</si>
  <si>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</si>
  <si>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</si>
  <si>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</si>
  <si>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</si>
  <si>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</si>
  <si>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</si>
  <si>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</si>
  <si>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</si>
  <si>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</si>
  <si>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</si>
  <si>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</si>
  <si>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</si>
  <si>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</si>
  <si>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</si>
  <si>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</si>
  <si>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</si>
  <si>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</si>
  <si>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</si>
  <si>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</si>
  <si>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</si>
  <si>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</si>
  <si>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</si>
  <si>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</si>
  <si>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</si>
  <si>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</si>
  <si>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</si>
  <si>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</si>
  <si>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</si>
  <si>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</si>
  <si>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</si>
  <si>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</si>
  <si>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</si>
  <si>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</si>
  <si>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</si>
  <si>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</si>
  <si>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</si>
  <si>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</si>
  <si>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</si>
  <si>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</si>
  <si>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</si>
  <si>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</si>
  <si>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</si>
  <si>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</si>
  <si>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</si>
  <si>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</si>
  <si>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</si>
  <si>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</si>
  <si>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</si>
  <si>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</si>
  <si>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</si>
  <si>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</si>
  <si>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</si>
  <si>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</si>
  <si>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</si>
  <si>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</si>
  <si>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</si>
  <si>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</si>
  <si>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</si>
  <si>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</si>
  <si>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</si>
  <si>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</si>
  <si>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</si>
  <si>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</si>
  <si>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</si>
  <si>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</si>
  <si>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</si>
  <si>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</si>
  <si>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</si>
  <si>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</si>
  <si>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</si>
  <si>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</si>
  <si>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</si>
  <si>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</si>
  <si>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</si>
  <si>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</si>
  <si>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</si>
  <si>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</si>
  <si>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</si>
  <si>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</si>
  <si>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</si>
  <si>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</si>
  <si>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</si>
  <si>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</si>
  <si>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</si>
  <si>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</si>
  <si>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</si>
  <si>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</si>
  <si>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</si>
  <si>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</si>
  <si>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</si>
  <si>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</si>
  <si>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</si>
  <si>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</si>
  <si>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</si>
  <si>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</si>
  <si>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</si>
  <si>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</si>
  <si>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</si>
  <si>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</si>
  <si>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</si>
  <si>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</si>
  <si>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</si>
  <si>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</si>
  <si>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</si>
  <si>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</si>
  <si>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</si>
  <si>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</si>
  <si>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</si>
  <si>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</si>
  <si>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</si>
  <si>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</si>
  <si>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</si>
  <si>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</si>
  <si>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</si>
  <si>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</si>
  <si>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</si>
  <si>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</si>
  <si>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</si>
  <si>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</si>
  <si>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</si>
  <si>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</si>
  <si>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</si>
  <si>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</si>
  <si>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</si>
  <si>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</si>
  <si>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</si>
  <si>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</si>
  <si>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</si>
  <si>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</si>
  <si>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</si>
  <si>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</si>
  <si>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</si>
  <si>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</si>
  <si>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</si>
  <si>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</si>
  <si>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</si>
  <si>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</si>
  <si>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</si>
  <si>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</si>
  <si>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</si>
  <si>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</si>
  <si>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</si>
  <si>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</si>
  <si>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</si>
  <si>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</si>
  <si>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</si>
  <si>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</si>
  <si>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</si>
  <si>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</si>
  <si>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</si>
  <si>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</si>
  <si>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</si>
  <si>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</si>
  <si>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</si>
  <si>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</si>
  <si>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</si>
  <si>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</si>
  <si>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</si>
  <si>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</si>
  <si>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</si>
  <si>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</si>
  <si>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</si>
  <si>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</si>
  <si>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</si>
  <si>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</si>
  <si>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</si>
  <si>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</si>
  <si>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</si>
  <si>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</si>
  <si>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</si>
  <si>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</si>
  <si>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</si>
  <si>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</si>
  <si>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</si>
  <si>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</si>
  <si>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</si>
  <si>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</si>
  <si>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</si>
  <si>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</si>
  <si>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</si>
  <si>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</si>
  <si>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</si>
  <si>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</si>
  <si>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</si>
  <si>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</si>
  <si>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</si>
  <si>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</si>
  <si>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</si>
  <si>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</si>
  <si>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</si>
  <si>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</si>
  <si>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</si>
  <si>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</si>
  <si>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</si>
  <si>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</si>
  <si>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</si>
  <si>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</si>
  <si>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</si>
  <si>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</si>
  <si>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</si>
  <si>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</si>
  <si>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</si>
  <si>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</si>
  <si>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</si>
  <si>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</si>
  <si>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</si>
  <si>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</si>
  <si>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</si>
  <si>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</si>
  <si>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</si>
  <si>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</si>
  <si>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</si>
  <si>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</si>
  <si>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</si>
  <si>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</si>
  <si>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</si>
  <si>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</si>
  <si>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</si>
  <si>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</si>
  <si>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</si>
  <si>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</si>
  <si>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</si>
  <si>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</si>
  <si>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</si>
  <si>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</si>
  <si>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</si>
  <si>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</si>
  <si>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</si>
  <si>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</si>
  <si>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</si>
  <si>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</si>
  <si>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</si>
  <si>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</si>
  <si>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</si>
  <si>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</si>
  <si>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</si>
  <si>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</si>
  <si>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</si>
  <si>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</si>
  <si>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</si>
  <si>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</si>
  <si>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</si>
  <si>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</si>
  <si>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</si>
  <si>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</si>
  <si>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</si>
  <si>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</si>
  <si>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</si>
  <si>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</si>
  <si>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</si>
  <si>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</si>
  <si>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</si>
  <si>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</si>
  <si>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</si>
  <si>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</si>
  <si>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</si>
  <si>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</si>
  <si>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</si>
  <si>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</si>
  <si>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</si>
  <si>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</si>
  <si>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</si>
  <si>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</si>
  <si>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</si>
  <si>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</si>
  <si>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</si>
  <si>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</si>
  <si>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</si>
  <si>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</si>
  <si>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</si>
  <si>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</si>
  <si>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</si>
  <si>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</si>
  <si>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</si>
  <si>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</si>
  <si>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</si>
  <si>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</si>
  <si>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</si>
  <si>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</si>
  <si>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</si>
  <si>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</si>
  <si>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</si>
  <si>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</si>
  <si>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</si>
  <si>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</si>
  <si>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</si>
  <si>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</si>
  <si>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</si>
  <si>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</si>
  <si>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</si>
  <si>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</si>
  <si>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</si>
  <si>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</si>
  <si>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</si>
  <si>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</si>
  <si>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</si>
  <si>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</si>
  <si>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</si>
  <si>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</si>
  <si>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</si>
  <si>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</si>
  <si>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</si>
  <si>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</si>
  <si>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</si>
  <si>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</si>
  <si>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</si>
  <si>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</si>
  <si>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</si>
  <si>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</si>
  <si>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</si>
  <si>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</si>
  <si>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</si>
  <si>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</si>
  <si>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</si>
  <si>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</si>
  <si>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</si>
  <si>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</si>
  <si>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</si>
  <si>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</si>
  <si>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</si>
  <si>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</si>
  <si>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</si>
  <si>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</si>
  <si>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</si>
  <si>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</si>
  <si>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</si>
  <si>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</si>
  <si>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</si>
  <si>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</si>
  <si>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</si>
  <si>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</si>
  <si>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</si>
  <si>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</si>
  <si>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</si>
  <si>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</si>
  <si>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</si>
  <si>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</si>
  <si>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</si>
  <si>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</si>
  <si>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</si>
  <si>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</si>
  <si>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</si>
  <si>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</si>
  <si>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</si>
  <si>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</si>
  <si>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</si>
  <si>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</si>
  <si>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</si>
  <si>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</si>
  <si>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</si>
  <si>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</si>
  <si>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</si>
  <si>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</si>
  <si>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</si>
  <si>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</si>
  <si>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</si>
  <si>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</si>
  <si>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</si>
  <si>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</si>
  <si>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</si>
  <si>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</si>
  <si>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</si>
  <si>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</si>
  <si>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</si>
  <si>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</si>
  <si>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</si>
  <si>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</si>
  <si>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</si>
  <si>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</si>
  <si>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</si>
  <si>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</si>
  <si>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</si>
  <si>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</si>
  <si>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</si>
  <si>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</si>
  <si>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</si>
  <si>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</si>
  <si>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</si>
  <si>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</si>
  <si>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</si>
  <si>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</si>
  <si>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</si>
  <si>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</si>
  <si>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</si>
  <si>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</si>
  <si>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</si>
  <si>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</si>
  <si>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</si>
  <si>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</si>
  <si>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</si>
  <si>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</si>
  <si>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</si>
  <si>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</si>
  <si>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</si>
  <si>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</si>
  <si>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</si>
  <si>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</si>
  <si>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</si>
  <si>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</si>
  <si>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</si>
  <si>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</si>
  <si>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</si>
  <si>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</si>
  <si>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</si>
  <si>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</si>
  <si>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</si>
  <si>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</si>
  <si>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</si>
  <si>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</si>
  <si>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</si>
  <si>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</si>
  <si>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</si>
  <si>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</si>
  <si>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</si>
  <si>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</si>
  <si>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</si>
  <si>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</si>
  <si>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</si>
  <si>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</si>
  <si>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</si>
  <si>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</si>
  <si>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</si>
  <si>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</si>
  <si>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</si>
  <si>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</si>
  <si>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</si>
  <si>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</si>
  <si>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</si>
  <si>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</si>
  <si>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</si>
  <si>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</si>
  <si>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</si>
  <si>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</si>
  <si>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</si>
  <si>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</si>
  <si>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</si>
  <si>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</si>
  <si>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</si>
  <si>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</si>
  <si>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</si>
  <si>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</si>
  <si>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</si>
  <si>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</si>
  <si>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</si>
  <si>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</si>
  <si>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</si>
  <si>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</si>
  <si>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</si>
  <si>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</si>
  <si>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</si>
  <si>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</si>
  <si>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</si>
  <si>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</si>
  <si>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</si>
  <si>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</si>
  <si>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</si>
  <si>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</si>
  <si>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</si>
  <si>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</si>
  <si>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</si>
  <si>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</si>
  <si>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</si>
  <si>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</si>
  <si>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</si>
  <si>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</si>
  <si>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</si>
  <si>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</si>
  <si>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</si>
  <si>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</si>
  <si>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</si>
  <si>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</si>
  <si>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</si>
  <si>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</si>
  <si>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</si>
  <si>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</si>
  <si>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</si>
  <si>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</si>
  <si>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</si>
  <si>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</si>
  <si>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</si>
  <si>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</si>
  <si>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</si>
  <si>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</si>
  <si>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</si>
  <si>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</si>
  <si>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</si>
  <si>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</si>
  <si>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</si>
  <si>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</si>
  <si>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</si>
  <si>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</si>
  <si>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</si>
  <si>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</si>
  <si>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</si>
  <si>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</si>
  <si>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</si>
  <si>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</si>
  <si>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</si>
  <si>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</si>
  <si>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</si>
  <si>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</si>
  <si>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</si>
  <si>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</si>
  <si>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</si>
  <si>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</si>
  <si>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</si>
  <si>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</si>
  <si>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</si>
  <si>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</si>
  <si>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</si>
  <si>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</si>
  <si>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</si>
  <si>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</si>
  <si>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</si>
  <si>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</si>
  <si>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</si>
  <si>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</si>
  <si>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</si>
  <si>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</si>
  <si>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</si>
  <si>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</si>
  <si>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</si>
  <si>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</si>
  <si>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</si>
  <si>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</si>
  <si>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</si>
  <si>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</si>
  <si>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</si>
  <si>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</si>
  <si>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</si>
  <si>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</si>
  <si>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</si>
  <si>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</si>
  <si>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</si>
  <si>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</si>
  <si>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</si>
  <si>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</si>
  <si>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</si>
  <si>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</si>
  <si>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</si>
  <si>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</si>
  <si>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</si>
  <si>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</si>
  <si>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</si>
  <si>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</si>
  <si>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</si>
  <si>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</si>
  <si>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</si>
  <si>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</si>
  <si>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</si>
  <si>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</si>
  <si>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</si>
  <si>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</si>
  <si>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</si>
  <si>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</si>
  <si>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</si>
  <si>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</si>
  <si>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</si>
  <si>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</si>
  <si>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</si>
  <si>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</si>
  <si>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</si>
  <si>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</si>
  <si>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</si>
  <si>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</si>
  <si>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</si>
  <si>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</si>
  <si>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</si>
  <si>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</si>
  <si>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</si>
  <si>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</si>
  <si>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</si>
  <si>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</si>
  <si>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</si>
  <si>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</si>
  <si>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</si>
  <si>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</si>
  <si>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</si>
  <si>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</si>
  <si>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</si>
  <si>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</si>
  <si>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</si>
  <si>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</si>
  <si>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</si>
  <si>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</si>
  <si>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</si>
  <si>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</si>
  <si>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</si>
  <si>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</si>
  <si>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</si>
  <si>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</si>
  <si>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</si>
  <si>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</si>
  <si>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</si>
  <si>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</si>
  <si>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</si>
  <si>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</si>
  <si>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</si>
  <si>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</si>
  <si>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</si>
  <si>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</si>
  <si>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</si>
  <si>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</si>
  <si>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</si>
  <si>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</si>
  <si>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</si>
  <si>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</si>
  <si>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</si>
  <si>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</si>
  <si>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</si>
  <si>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</si>
  <si>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</si>
  <si>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</si>
  <si>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</si>
  <si>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</si>
  <si>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</si>
  <si>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</si>
  <si>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</si>
  <si>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</si>
  <si>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</si>
  <si>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</si>
  <si>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</si>
  <si>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</si>
  <si>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</si>
  <si>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</si>
  <si>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</si>
  <si>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</si>
  <si>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</si>
  <si>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</si>
  <si>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</si>
  <si>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</si>
  <si>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</si>
  <si>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</si>
  <si>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</si>
  <si>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</si>
  <si>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</si>
  <si>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</si>
  <si>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</si>
  <si>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</si>
  <si>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</si>
  <si>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</si>
  <si>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</si>
  <si>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</si>
  <si>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</si>
  <si>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</si>
  <si>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</si>
  <si>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</si>
  <si>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</si>
  <si>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</si>
  <si>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</si>
  <si>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</si>
  <si>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</si>
  <si>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</si>
  <si>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</si>
  <si>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</si>
  <si>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</si>
  <si>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</si>
  <si>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</si>
  <si>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</si>
  <si>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</si>
  <si>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</si>
  <si>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</si>
  <si>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</si>
  <si>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</si>
  <si>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</si>
  <si>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</si>
  <si>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</si>
  <si>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</si>
  <si>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</si>
  <si>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</si>
  <si>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</si>
  <si>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</si>
  <si>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</si>
  <si>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</si>
  <si>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</si>
  <si>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</si>
  <si>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</si>
  <si>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</si>
  <si>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</si>
  <si>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</si>
  <si>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</si>
  <si>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</si>
  <si>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</si>
  <si>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</si>
  <si>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</si>
  <si>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</si>
  <si>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</si>
  <si>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</si>
  <si>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</si>
  <si>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</si>
  <si>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</si>
  <si>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</si>
  <si>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</si>
  <si>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</si>
  <si>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</si>
  <si>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</si>
  <si>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</si>
  <si>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</si>
  <si>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</si>
  <si>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</si>
  <si>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</si>
  <si>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</si>
  <si>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</si>
  <si>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</si>
  <si>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</si>
  <si>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</si>
  <si>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</si>
  <si>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</si>
  <si>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</si>
  <si>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</si>
  <si>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</si>
  <si>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</si>
  <si>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</si>
  <si>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</si>
  <si>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</si>
  <si>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</si>
  <si>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</si>
  <si>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</si>
  <si>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</si>
  <si>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</si>
  <si>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</si>
  <si>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</si>
  <si>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</si>
  <si>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</si>
  <si>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</si>
  <si>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</si>
  <si>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</si>
  <si>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</si>
  <si>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</si>
  <si>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</si>
  <si>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</si>
  <si>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</si>
  <si>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</si>
  <si>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</si>
  <si>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</si>
  <si>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</si>
  <si>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</si>
  <si>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</si>
  <si>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</si>
  <si>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</si>
  <si>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</si>
  <si>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</si>
  <si>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</si>
  <si>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</si>
  <si>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</si>
  <si>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</si>
  <si>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</si>
  <si>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</si>
  <si>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</si>
  <si>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</si>
  <si>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</si>
  <si>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</si>
  <si>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</si>
  <si>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</si>
  <si>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</si>
  <si>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</si>
  <si>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</si>
  <si>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</si>
  <si>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</si>
  <si>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</si>
  <si>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</si>
  <si>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</si>
  <si>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</si>
  <si>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</si>
  <si>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</si>
  <si>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</si>
  <si>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</si>
  <si>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</si>
  <si>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</si>
  <si>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</si>
  <si>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</si>
  <si>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</si>
  <si>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</si>
  <si>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</si>
  <si>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</si>
  <si>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</si>
  <si>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</si>
  <si>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</si>
  <si>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</si>
  <si>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</si>
  <si>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</si>
  <si>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</si>
  <si>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</si>
  <si>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</si>
  <si>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</si>
  <si>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</si>
  <si>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</si>
  <si>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</si>
  <si>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</si>
  <si>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</si>
  <si>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</si>
  <si>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</si>
  <si>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</si>
  <si>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</si>
  <si>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</si>
  <si>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</si>
  <si>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</si>
  <si>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</si>
  <si>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</si>
  <si>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</si>
  <si>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</si>
  <si>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</si>
  <si>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</si>
  <si>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</si>
  <si>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</si>
  <si>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</si>
  <si>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</si>
  <si>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</si>
  <si>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</si>
  <si>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</si>
  <si>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</si>
  <si>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</si>
  <si>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</si>
  <si>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</si>
  <si>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</si>
  <si>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</si>
  <si>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</si>
  <si>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</si>
  <si>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</si>
  <si>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</si>
  <si>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</si>
  <si>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</si>
  <si>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</si>
  <si>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</si>
  <si>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</si>
  <si>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</si>
  <si>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</si>
  <si>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</si>
  <si>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</si>
  <si>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</si>
  <si>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</si>
  <si>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</si>
  <si>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</si>
  <si>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</si>
  <si>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</si>
  <si>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</si>
  <si>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</si>
  <si>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</si>
  <si>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</si>
  <si>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</si>
  <si>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</si>
  <si>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</si>
  <si>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</si>
  <si>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</si>
  <si>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</si>
  <si>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</si>
  <si>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</si>
  <si>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</si>
  <si>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</si>
  <si>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</si>
  <si>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</si>
  <si>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</si>
  <si>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</si>
  <si>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</si>
  <si>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</si>
  <si>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</si>
  <si>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</si>
  <si>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</si>
  <si>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</si>
  <si>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</si>
  <si>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</si>
  <si>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</si>
  <si>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</si>
  <si>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</si>
  <si>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</si>
  <si>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</si>
  <si>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</si>
  <si>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</si>
  <si>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</si>
  <si>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</si>
  <si>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</si>
  <si>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</si>
  <si>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</si>
  <si>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</si>
  <si>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</si>
  <si>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</si>
  <si>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</si>
  <si>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</si>
  <si>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</si>
  <si>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</si>
  <si>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</si>
  <si>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</si>
  <si>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</si>
  <si>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</si>
  <si>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</si>
  <si>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</si>
  <si>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</si>
  <si>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</si>
  <si>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</si>
  <si>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</si>
  <si>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</si>
  <si>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</si>
  <si>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</si>
  <si>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</si>
  <si>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</si>
  <si>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</si>
  <si>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</si>
  <si>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</si>
  <si>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</si>
  <si>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</si>
  <si>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</si>
  <si>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</si>
  <si>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</si>
  <si>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</si>
  <si>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</si>
  <si>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</si>
  <si>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</si>
  <si>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</si>
  <si>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</si>
  <si>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</si>
  <si>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</si>
  <si>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</si>
  <si>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</si>
  <si>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</si>
  <si>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</si>
  <si>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</si>
  <si>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</si>
  <si>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</si>
  <si>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</si>
  <si>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</si>
  <si>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</si>
  <si>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</si>
  <si>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</si>
  <si>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</si>
  <si>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</si>
  <si>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</si>
  <si>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</si>
  <si>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</si>
  <si>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</si>
  <si>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</si>
  <si>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</si>
  <si>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</si>
  <si>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</si>
  <si>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</si>
  <si>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</si>
  <si>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</si>
  <si>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</si>
  <si>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</si>
  <si>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</si>
  <si>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</si>
  <si>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</si>
  <si>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</si>
  <si>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</si>
  <si>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</si>
  <si>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</si>
  <si>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</si>
  <si>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</si>
  <si>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</si>
  <si>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</si>
  <si>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</si>
  <si>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</si>
  <si>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</si>
  <si>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</si>
  <si>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</si>
  <si>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</si>
  <si>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</si>
  <si>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</si>
  <si>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</si>
  <si>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</si>
  <si>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</si>
  <si>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</si>
  <si>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</si>
  <si>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</si>
  <si>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</si>
  <si>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</si>
  <si>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</si>
  <si>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</si>
  <si>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</si>
  <si>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</si>
  <si>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</si>
  <si>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</si>
  <si>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</si>
  <si>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</si>
  <si>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</si>
  <si>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</si>
  <si>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</si>
  <si>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</si>
  <si>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</si>
  <si>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</si>
  <si>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</si>
  <si>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</si>
  <si>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</si>
  <si>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</si>
  <si>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</si>
  <si>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</si>
  <si>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</si>
  <si>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</si>
  <si>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</si>
  <si>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</si>
  <si>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</si>
  <si>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</si>
  <si>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</si>
  <si>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</si>
  <si>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</si>
  <si>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</si>
  <si>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</si>
  <si>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</si>
  <si>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</si>
  <si>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</si>
  <si>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</si>
  <si>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</si>
  <si>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</si>
  <si>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</si>
  <si>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</si>
  <si>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</si>
  <si>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</si>
  <si>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</si>
  <si>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</si>
  <si>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</si>
  <si>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</si>
  <si>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</si>
  <si>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</si>
  <si>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</si>
  <si>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</si>
  <si>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</si>
  <si>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</si>
  <si>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</si>
  <si>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</si>
  <si>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</si>
  <si>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</si>
  <si>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</si>
  <si>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</si>
  <si>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</si>
  <si>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</si>
  <si>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</si>
  <si>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</si>
  <si>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</si>
  <si>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</si>
  <si>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</si>
  <si>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</si>
  <si>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</si>
  <si>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</si>
  <si>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</si>
  <si>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</si>
  <si>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</si>
  <si>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</si>
  <si>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</si>
  <si>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</si>
  <si>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</si>
  <si>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</si>
  <si>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</si>
  <si>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</si>
  <si>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</si>
  <si>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</si>
  <si>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</si>
  <si>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</si>
  <si>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</si>
  <si>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</si>
  <si>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</si>
  <si>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</si>
  <si>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</si>
  <si>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</si>
  <si>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</si>
  <si>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</si>
  <si>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</si>
  <si>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</si>
  <si>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</si>
  <si>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</si>
  <si>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</si>
  <si>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</si>
  <si>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</si>
  <si>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</si>
  <si>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</si>
  <si>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</si>
  <si>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</si>
  <si>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</si>
  <si>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</si>
  <si>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</si>
  <si>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</si>
  <si>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</si>
  <si>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</si>
  <si>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</si>
  <si>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</si>
  <si>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</si>
  <si>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</si>
  <si>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</si>
  <si>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</si>
  <si>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</si>
  <si>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</si>
  <si>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</si>
  <si>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</si>
  <si>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</si>
  <si>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</si>
  <si>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</si>
  <si>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</si>
  <si>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</si>
  <si>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</si>
  <si>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</si>
  <si>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</si>
  <si>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</si>
  <si>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</si>
  <si>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</si>
  <si>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</si>
  <si>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</si>
  <si>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</si>
  <si>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</si>
  <si>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</si>
  <si>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</si>
  <si>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</si>
  <si>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</si>
  <si>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</si>
  <si>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</si>
  <si>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</si>
  <si>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</si>
  <si>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</si>
  <si>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</si>
  <si>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</si>
  <si>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</si>
  <si>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</si>
  <si>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</si>
  <si>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</si>
  <si>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</si>
  <si>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</si>
  <si>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</si>
  <si>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</si>
  <si>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</si>
  <si>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</si>
  <si>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</si>
  <si>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</si>
  <si>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</si>
  <si>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</si>
  <si>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</si>
  <si>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</si>
  <si>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</si>
  <si>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</si>
  <si>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</si>
  <si>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</si>
  <si>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</si>
  <si>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</si>
  <si>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</si>
  <si>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</si>
  <si>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</si>
  <si>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</si>
  <si>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</si>
  <si>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</si>
  <si>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</si>
  <si>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</si>
  <si>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</si>
  <si>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</si>
  <si>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</si>
  <si>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</si>
  <si>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</si>
  <si>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</si>
  <si>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</si>
  <si>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</si>
  <si>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</si>
  <si>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</si>
  <si>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</si>
  <si>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</si>
  <si>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</si>
  <si>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</si>
  <si>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</si>
  <si>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</si>
  <si>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</si>
  <si>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</si>
  <si>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</si>
  <si>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</si>
  <si>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</si>
  <si>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</si>
  <si>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</si>
  <si>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</si>
  <si>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</si>
  <si>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</si>
  <si>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</si>
  <si>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</si>
  <si>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</si>
  <si>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</si>
  <si>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</si>
  <si>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</si>
  <si>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</si>
  <si>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</si>
  <si>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</si>
  <si>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</si>
  <si>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</si>
  <si>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</si>
  <si>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</si>
  <si>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</si>
  <si>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</si>
  <si>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</si>
  <si>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</si>
  <si>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</si>
  <si>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</si>
  <si>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</si>
  <si>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</si>
  <si>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</si>
  <si>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</si>
  <si>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</si>
  <si>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</si>
  <si>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</si>
  <si>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</si>
  <si>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</si>
  <si>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</si>
  <si>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</si>
  <si>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</si>
  <si>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</si>
  <si>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</si>
  <si>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</si>
  <si>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</si>
  <si>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</si>
  <si>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</si>
  <si>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</si>
  <si>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</si>
  <si>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</si>
  <si>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</si>
  <si>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</si>
  <si>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</si>
  <si>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</si>
  <si>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</si>
  <si>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</si>
  <si>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</si>
  <si>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</si>
  <si>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</si>
  <si>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</si>
  <si>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</si>
  <si>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</si>
  <si>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</si>
  <si>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</si>
  <si>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</si>
  <si>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</si>
  <si>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</si>
  <si>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</si>
  <si>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</si>
  <si>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</si>
  <si>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</si>
  <si>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</si>
  <si>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</si>
  <si>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</si>
  <si>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</si>
  <si>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</si>
  <si>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</si>
  <si>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</si>
  <si>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</si>
  <si>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</si>
  <si>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</si>
  <si>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</si>
  <si>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</si>
  <si>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</si>
  <si>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</si>
  <si>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</si>
  <si>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</si>
  <si>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</si>
  <si>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</si>
  <si>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</si>
  <si>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</si>
  <si>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</si>
  <si>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</si>
  <si>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</si>
  <si>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</si>
  <si>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</si>
  <si>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</si>
  <si>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</si>
  <si>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</si>
  <si>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</si>
  <si>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</si>
  <si>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</si>
  <si>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</si>
  <si>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</si>
  <si>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</si>
  <si>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</si>
  <si>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</si>
  <si>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</si>
  <si>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</si>
  <si>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</si>
  <si>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</si>
  <si>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</si>
  <si>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</si>
  <si>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</si>
  <si>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</si>
  <si>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</si>
  <si>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</si>
  <si>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</si>
  <si>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</si>
  <si>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</si>
  <si>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</si>
  <si>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</si>
  <si>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</si>
  <si>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</si>
  <si>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</si>
  <si>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</si>
  <si>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</si>
  <si>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</si>
  <si>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</si>
  <si>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</si>
  <si>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</si>
  <si>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</si>
  <si>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</si>
  <si>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</si>
  <si>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</si>
  <si>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</si>
  <si>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</si>
  <si>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</si>
  <si>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</si>
  <si>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</si>
  <si>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</si>
  <si>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</si>
  <si>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</si>
  <si>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</si>
  <si>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</si>
  <si>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</si>
  <si>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</si>
  <si>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</si>
  <si>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</si>
  <si>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</si>
  <si>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</si>
  <si>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</si>
  <si>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</si>
  <si>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</si>
  <si>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</si>
  <si>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</si>
  <si>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</si>
  <si>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</si>
  <si>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</si>
  <si>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</si>
  <si>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</si>
  <si>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</si>
  <si>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</si>
  <si>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</si>
  <si>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</si>
  <si>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</si>
  <si>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</si>
  <si>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</si>
  <si>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</si>
  <si>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</si>
  <si>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</si>
  <si>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</si>
  <si>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</si>
  <si>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</si>
  <si>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</si>
  <si>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</si>
  <si>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</si>
  <si>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</si>
  <si>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</si>
  <si>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</si>
  <si>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</si>
  <si>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</si>
  <si>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</si>
  <si>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</si>
  <si>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</si>
  <si>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</si>
  <si>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</si>
  <si>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</si>
  <si>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</si>
  <si>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</si>
  <si>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</si>
  <si>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</si>
  <si>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</si>
  <si>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</si>
  <si>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</si>
  <si>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</si>
  <si>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</si>
  <si>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</si>
  <si>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</si>
  <si>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</si>
  <si>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</si>
  <si>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</si>
  <si>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</si>
  <si>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</si>
  <si>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</si>
  <si>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</si>
  <si>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</si>
  <si>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</si>
  <si>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</si>
  <si>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</si>
  <si>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</si>
  <si>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</si>
  <si>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</si>
  <si>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</si>
  <si>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</si>
  <si>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</si>
  <si>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</si>
  <si>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</si>
  <si>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</si>
  <si>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</si>
  <si>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</si>
  <si>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</si>
  <si>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</si>
  <si>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</si>
  <si>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</si>
  <si>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</si>
  <si>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</si>
  <si>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</si>
  <si>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</si>
  <si>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</si>
  <si>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</si>
  <si>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</si>
  <si>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</si>
  <si>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</si>
  <si>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</si>
  <si>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</si>
  <si>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</si>
  <si>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</si>
  <si>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</si>
  <si>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</si>
  <si>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</si>
  <si>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</si>
  <si>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</si>
  <si>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</si>
  <si>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</si>
  <si>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</si>
  <si>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</si>
  <si>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</si>
  <si>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</si>
  <si>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</si>
  <si>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</si>
  <si>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</si>
  <si>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</si>
  <si>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</si>
  <si>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</si>
  <si>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</si>
  <si>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</si>
  <si>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</si>
  <si>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</si>
  <si>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</si>
  <si>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</si>
  <si>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</si>
  <si>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</si>
  <si>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</si>
  <si>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</si>
  <si>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</si>
  <si>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</si>
  <si>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</si>
  <si>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</si>
  <si>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</si>
  <si>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</si>
  <si>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</si>
  <si>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</si>
  <si>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</si>
  <si>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</si>
  <si>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</si>
  <si>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</si>
  <si>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</si>
  <si>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</si>
  <si>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</si>
  <si>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</si>
  <si>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</si>
  <si>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</si>
  <si>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</si>
  <si>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</si>
  <si>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</si>
  <si>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</si>
  <si>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</si>
  <si>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</si>
  <si>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</si>
  <si>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</si>
  <si>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</si>
  <si>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</si>
  <si>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</si>
  <si>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</si>
  <si>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</si>
  <si>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</si>
  <si>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</si>
  <si>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</si>
  <si>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</si>
  <si>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</si>
  <si>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</si>
  <si>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</si>
  <si>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</si>
  <si>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</si>
  <si>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</si>
  <si>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</si>
  <si>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</si>
  <si>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</si>
  <si>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</si>
  <si>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</si>
  <si>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</si>
  <si>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</si>
  <si>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</si>
  <si>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</si>
  <si>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</si>
  <si>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</si>
  <si>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</si>
  <si>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</si>
  <si>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</si>
  <si>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</si>
  <si>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</si>
  <si>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</si>
  <si>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</si>
  <si>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</si>
  <si>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</si>
  <si>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</si>
  <si>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</si>
  <si>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</si>
  <si>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</si>
  <si>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</si>
  <si>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</si>
  <si>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</si>
  <si>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</si>
  <si>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</si>
  <si>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</si>
  <si>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</si>
  <si>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</si>
  <si>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</si>
  <si>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</si>
  <si>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</si>
  <si>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</si>
  <si>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</si>
  <si>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</si>
  <si>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</si>
  <si>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</si>
  <si>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</si>
  <si>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</si>
  <si>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</si>
  <si>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</si>
  <si>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</si>
  <si>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</si>
  <si>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</si>
  <si>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</si>
  <si>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</si>
  <si>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</si>
  <si>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</si>
  <si>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</si>
  <si>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</si>
  <si>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</si>
  <si>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</si>
  <si>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</si>
  <si>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</si>
  <si>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</si>
  <si>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</si>
  <si>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</si>
  <si>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</si>
  <si>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</si>
  <si>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</si>
  <si>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</si>
  <si>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</si>
  <si>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</si>
  <si>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</si>
  <si>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</si>
  <si>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</si>
  <si>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</si>
  <si>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</si>
  <si>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</si>
  <si>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</si>
  <si>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</si>
  <si>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</si>
  <si>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</si>
  <si>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</si>
  <si>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</si>
  <si>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</si>
  <si>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</si>
  <si>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</si>
  <si>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</si>
  <si>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</si>
  <si>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</si>
  <si>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</si>
  <si>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</si>
  <si>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</si>
  <si>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</si>
  <si>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</si>
  <si>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</si>
  <si>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</si>
  <si>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</si>
  <si>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</si>
  <si>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</si>
  <si>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</si>
  <si>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</si>
  <si>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</si>
  <si>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</si>
  <si>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</si>
  <si>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</si>
  <si>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</si>
  <si>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</si>
  <si>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</si>
  <si>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</si>
  <si>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</si>
  <si>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</si>
  <si>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</si>
  <si>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</si>
  <si>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</si>
  <si>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</si>
  <si>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</si>
  <si>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</si>
  <si>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</si>
  <si>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</si>
  <si>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</si>
  <si>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</si>
  <si>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</si>
  <si>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</si>
  <si>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</si>
  <si>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</si>
  <si>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</si>
  <si>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</si>
  <si>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</si>
  <si>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</si>
  <si>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</si>
  <si>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</si>
  <si>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</si>
  <si>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</si>
  <si>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</si>
  <si>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</si>
  <si>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</si>
  <si>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</si>
  <si>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</si>
  <si>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</si>
  <si>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</si>
  <si>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</si>
  <si>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</si>
  <si>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</si>
  <si>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</si>
  <si>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</si>
  <si>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</si>
  <si>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</si>
  <si>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</si>
  <si>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</si>
  <si>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</si>
  <si>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</si>
  <si>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</si>
  <si>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</si>
  <si>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</si>
  <si>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</si>
  <si>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</si>
  <si>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</si>
  <si>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</si>
  <si>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</si>
  <si>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</si>
  <si>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</si>
  <si>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</si>
  <si>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</si>
  <si>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</si>
  <si>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</si>
  <si>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</si>
  <si>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</si>
  <si>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</si>
  <si>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</si>
  <si>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</si>
  <si>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</si>
  <si>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</si>
  <si>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</si>
  <si>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</si>
  <si>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</si>
  <si>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</si>
  <si>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</si>
  <si>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</si>
  <si>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</si>
  <si>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</si>
  <si>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</si>
  <si>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</si>
  <si>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</si>
  <si>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</si>
  <si>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</si>
  <si>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</si>
  <si>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</si>
  <si>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</si>
  <si>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</si>
  <si>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</si>
  <si>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</si>
  <si>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</si>
  <si>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</si>
  <si>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</si>
  <si>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</si>
  <si>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</si>
  <si>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</si>
  <si>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</si>
  <si>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</si>
  <si>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</si>
  <si>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</si>
  <si>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</si>
  <si>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</si>
  <si>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</si>
  <si>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</si>
  <si>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</si>
  <si>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</si>
  <si>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</si>
  <si>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</si>
  <si>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</si>
  <si>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</si>
  <si>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</si>
  <si>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</si>
  <si>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</si>
  <si>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</si>
  <si>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</si>
  <si>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</si>
  <si>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</si>
  <si>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</si>
  <si>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</si>
  <si>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</si>
  <si>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</si>
  <si>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</si>
  <si>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</si>
  <si>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</si>
  <si>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</si>
  <si>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</si>
  <si>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</si>
  <si>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</si>
  <si>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</si>
  <si>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</si>
  <si>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</si>
  <si>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</si>
  <si>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</si>
  <si>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</si>
  <si>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</si>
  <si>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</si>
  <si>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</si>
  <si>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</si>
  <si>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</si>
  <si>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</si>
  <si>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</si>
  <si>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</si>
  <si>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</si>
  <si>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</si>
  <si>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</si>
  <si>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</si>
  <si>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</si>
  <si>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</si>
  <si>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</si>
  <si>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</si>
  <si>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</si>
  <si>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</si>
  <si>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</si>
  <si>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</si>
  <si>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</si>
  <si>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</si>
  <si>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</si>
  <si>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</si>
  <si>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</si>
  <si>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</si>
  <si>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</si>
  <si>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</si>
  <si>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</si>
  <si>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</si>
  <si>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</si>
  <si>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</si>
  <si>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</si>
  <si>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</si>
  <si>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</si>
  <si>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</si>
  <si>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</si>
  <si>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</si>
  <si>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</si>
  <si>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</si>
  <si>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</si>
  <si>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</si>
  <si>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</si>
  <si>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</si>
  <si>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</si>
  <si>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</si>
  <si>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</si>
  <si>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</si>
  <si>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</si>
  <si>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</si>
  <si>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</si>
  <si>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</si>
  <si>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</si>
  <si>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</si>
  <si>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</si>
  <si>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</si>
  <si>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</si>
  <si>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</si>
  <si>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</si>
  <si>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</si>
  <si>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</si>
  <si>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</si>
  <si>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</si>
  <si>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</si>
  <si>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</si>
  <si>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</si>
  <si>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</si>
  <si>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</si>
  <si>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</si>
  <si>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</si>
  <si>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</si>
  <si>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</si>
  <si>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</si>
  <si>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</si>
  <si>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</si>
  <si>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</si>
  <si>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</si>
  <si>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</si>
  <si>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</si>
  <si>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</si>
  <si>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</si>
  <si>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</si>
  <si>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</si>
  <si>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</si>
  <si>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</si>
  <si>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</si>
  <si>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</si>
  <si>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</si>
  <si>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</si>
  <si>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</si>
  <si>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</si>
  <si>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</si>
  <si>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</si>
  <si>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</si>
  <si>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</si>
  <si>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</si>
  <si>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</si>
  <si>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</si>
  <si>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</si>
  <si>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</si>
  <si>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</si>
  <si>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</si>
  <si>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</si>
  <si>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</si>
  <si>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</si>
  <si>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</si>
  <si>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</si>
  <si>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</si>
  <si>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</si>
  <si>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</si>
  <si>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</si>
  <si>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</si>
  <si>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</si>
  <si>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</si>
  <si>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</si>
  <si>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</si>
  <si>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</si>
  <si>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</si>
  <si>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</si>
  <si>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</si>
  <si>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</si>
  <si>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</si>
  <si>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</si>
  <si>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</si>
  <si>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</si>
  <si>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</si>
  <si>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</si>
  <si>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</si>
  <si>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</si>
  <si>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</si>
  <si>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</si>
  <si>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</si>
  <si>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</si>
  <si>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</si>
  <si>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</si>
  <si>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</si>
  <si>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</si>
  <si>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</si>
  <si>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</si>
  <si>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</si>
  <si>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</si>
  <si>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</si>
  <si>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</si>
  <si>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</si>
  <si>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</si>
  <si>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</si>
  <si>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</si>
  <si>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</si>
  <si>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</si>
  <si>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</si>
  <si>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</si>
  <si>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</si>
  <si>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</si>
  <si>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</si>
  <si>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</si>
  <si>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</si>
  <si>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</si>
  <si>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</si>
  <si>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</si>
  <si>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</si>
  <si>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</si>
  <si>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</si>
  <si>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</si>
  <si>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</si>
  <si>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</si>
  <si>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</si>
  <si>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</si>
  <si>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</si>
  <si>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</si>
  <si>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</si>
  <si>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</si>
  <si>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</si>
  <si>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</si>
  <si>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</si>
  <si>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</si>
  <si>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</si>
  <si>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</si>
  <si>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</si>
  <si>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</si>
  <si>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</si>
  <si>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</si>
  <si>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</si>
  <si>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</si>
  <si>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</si>
  <si>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</si>
  <si>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</si>
  <si>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</si>
  <si>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</si>
  <si>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</si>
  <si>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</si>
  <si>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</si>
  <si>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</si>
  <si>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</si>
  <si>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</si>
  <si>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</si>
  <si>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</si>
  <si>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</si>
  <si>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</si>
  <si>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</si>
  <si>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</si>
  <si>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</si>
  <si>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</si>
  <si>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</si>
  <si>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</si>
  <si>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</si>
  <si>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</si>
  <si>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</si>
  <si>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</si>
  <si>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</si>
  <si>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</si>
  <si>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</si>
  <si>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</si>
  <si>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</si>
  <si>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</si>
  <si>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</si>
  <si>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</si>
  <si>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</si>
  <si>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</si>
  <si>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</si>
  <si>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</si>
  <si>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</si>
  <si>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</si>
  <si>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</si>
  <si>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</si>
  <si>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</si>
  <si>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</si>
  <si>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</si>
  <si>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</si>
  <si>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</si>
  <si>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</si>
  <si>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</si>
  <si>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</si>
  <si>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</si>
  <si>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</si>
  <si>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</si>
  <si>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</si>
  <si>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</si>
  <si>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</si>
  <si>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</si>
  <si>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</si>
  <si>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</si>
  <si>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</si>
  <si>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</si>
  <si>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</si>
  <si>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</si>
  <si>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</si>
  <si>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</si>
  <si>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</si>
  <si>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</si>
  <si>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</si>
  <si>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</si>
  <si>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</si>
  <si>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</si>
  <si>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</si>
  <si>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</si>
  <si>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</si>
  <si>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</si>
  <si>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</si>
  <si>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</si>
  <si>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</si>
  <si>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</si>
  <si>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</si>
  <si>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</si>
  <si>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</si>
  <si>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</si>
  <si>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</si>
  <si>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</si>
  <si>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</si>
  <si>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</si>
  <si>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</si>
  <si>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</si>
  <si>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</si>
  <si>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</si>
  <si>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</si>
  <si>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</si>
  <si>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</si>
  <si>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</si>
  <si>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</si>
  <si>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</si>
  <si>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</si>
  <si>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</si>
  <si>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</si>
  <si>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</si>
  <si>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</si>
  <si>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</si>
  <si>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</si>
  <si>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</si>
  <si>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</si>
  <si>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</si>
  <si>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</si>
  <si>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</si>
  <si>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</si>
  <si>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</si>
  <si>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</si>
  <si>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</si>
  <si>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</si>
  <si>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</si>
  <si>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</si>
  <si>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</si>
  <si>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</si>
  <si>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</si>
  <si>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</si>
  <si>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</si>
  <si>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</si>
  <si>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</si>
  <si>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</si>
  <si>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</si>
  <si>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</si>
  <si>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</si>
  <si>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</si>
  <si>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</si>
  <si>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</si>
  <si>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</si>
  <si>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</si>
  <si>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</si>
  <si>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</si>
  <si>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</si>
  <si>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</si>
  <si>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</si>
  <si>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</si>
  <si>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</si>
  <si>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</si>
  <si>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</si>
  <si>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</si>
  <si>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</si>
  <si>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</si>
  <si>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</si>
  <si>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</si>
  <si>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</si>
  <si>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</si>
  <si>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</si>
  <si>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</si>
  <si>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</si>
  <si>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</si>
  <si>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</si>
  <si>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</si>
  <si>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</si>
  <si>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</si>
  <si>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</si>
  <si>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</si>
  <si>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</si>
  <si>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</si>
  <si>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</si>
  <si>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</si>
  <si>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</si>
  <si>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</si>
  <si>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</si>
  <si>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</si>
  <si>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</si>
  <si>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</si>
  <si>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</si>
  <si>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</si>
  <si>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</si>
  <si>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</si>
  <si>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</si>
  <si>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</si>
  <si>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</si>
  <si>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</si>
  <si>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</si>
  <si>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</si>
  <si>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</si>
  <si>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</si>
  <si>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</si>
  <si>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</si>
  <si>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</si>
  <si>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</si>
  <si>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</si>
  <si>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</si>
  <si>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</si>
  <si>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</si>
  <si>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</si>
  <si>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</si>
  <si>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</si>
  <si>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</si>
  <si>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</si>
  <si>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</si>
  <si>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</si>
  <si>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</si>
  <si>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</si>
  <si>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</si>
  <si>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</si>
  <si>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</si>
  <si>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</si>
  <si>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</si>
  <si>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</si>
  <si>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</si>
  <si>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</si>
  <si>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</si>
  <si>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</si>
  <si>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</si>
  <si>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</si>
  <si>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</si>
  <si>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</si>
  <si>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</si>
  <si>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</si>
  <si>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</si>
  <si>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</si>
  <si>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</si>
  <si>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</si>
  <si>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</si>
  <si>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</si>
  <si>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</si>
  <si>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</si>
  <si>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</si>
  <si>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</si>
  <si>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</si>
  <si>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</si>
  <si>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</si>
  <si>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</si>
  <si>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</si>
  <si>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</si>
  <si>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</si>
  <si>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</si>
  <si>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</si>
  <si>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</si>
  <si>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</si>
  <si>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</si>
  <si>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</si>
  <si>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</si>
  <si>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</si>
  <si>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</si>
  <si>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</si>
  <si>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</si>
  <si>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</si>
  <si>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</si>
  <si>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</si>
  <si>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</si>
  <si>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</si>
  <si>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</si>
  <si>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</si>
  <si>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</si>
  <si>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</si>
  <si>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</si>
  <si>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</si>
  <si>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</si>
  <si>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</si>
  <si>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</si>
  <si>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</si>
  <si>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</si>
  <si>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</si>
  <si>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</si>
  <si>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</si>
  <si>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</si>
  <si>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</si>
  <si>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</si>
  <si>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</si>
  <si>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</si>
  <si>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</si>
  <si>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</si>
  <si>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</si>
  <si>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</si>
  <si>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</si>
  <si>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</si>
  <si>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</si>
  <si>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</si>
  <si>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</si>
  <si>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</si>
  <si>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</si>
  <si>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</si>
  <si>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</si>
  <si>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</si>
  <si>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</si>
  <si>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</si>
  <si>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</si>
  <si>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</si>
  <si>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</si>
  <si>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</si>
  <si>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</si>
  <si>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</si>
  <si>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</si>
  <si>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</si>
  <si>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</si>
  <si>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</si>
  <si>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</si>
  <si>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</si>
  <si>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</si>
  <si>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</si>
  <si>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</si>
  <si>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</si>
  <si>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</si>
  <si>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</si>
  <si>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</si>
  <si>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</si>
  <si>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</si>
  <si>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</si>
  <si>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</si>
  <si>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</si>
  <si>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</si>
  <si>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</si>
  <si>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</si>
  <si>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</si>
  <si>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</si>
  <si>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</si>
  <si>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</si>
  <si>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</si>
  <si>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</si>
  <si>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</si>
  <si>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</si>
  <si>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</si>
  <si>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</si>
  <si>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</si>
  <si>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</si>
  <si>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</si>
  <si>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</si>
  <si>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</si>
  <si>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</si>
  <si>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</si>
  <si>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</si>
  <si>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</si>
  <si>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</si>
  <si>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</si>
  <si>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</si>
  <si>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</si>
  <si>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</si>
  <si>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</si>
  <si>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</si>
  <si>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</si>
  <si>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</si>
  <si>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</si>
  <si>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</si>
  <si>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</si>
  <si>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</si>
  <si>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</si>
  <si>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</si>
  <si>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</si>
  <si>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</si>
  <si>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</si>
  <si>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</si>
  <si>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</si>
  <si>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</si>
  <si>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</si>
  <si>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</si>
  <si>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</si>
  <si>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</si>
  <si>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</si>
  <si>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</si>
  <si>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</si>
  <si>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</si>
  <si>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</si>
  <si>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</si>
  <si>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</si>
  <si>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</si>
  <si>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</si>
  <si>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</si>
  <si>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</si>
  <si>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</si>
  <si>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</si>
  <si>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</si>
  <si>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</si>
  <si>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</si>
  <si>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</si>
  <si>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</si>
  <si>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</si>
  <si>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</si>
  <si>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</si>
  <si>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</si>
  <si>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</si>
  <si>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</si>
  <si>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</si>
  <si>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</si>
  <si>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</si>
  <si>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</si>
  <si>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</si>
  <si>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</si>
  <si>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</si>
  <si>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</si>
  <si>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</si>
  <si>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</si>
  <si>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</si>
  <si>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</si>
  <si>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</si>
  <si>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</si>
  <si>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</si>
  <si>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</si>
  <si>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</si>
  <si>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</si>
  <si>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</si>
  <si>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</si>
  <si>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</si>
  <si>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</si>
  <si>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</si>
  <si>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</si>
  <si>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</si>
  <si>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</si>
  <si>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</si>
  <si>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</si>
  <si>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</si>
  <si>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</si>
  <si>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</si>
  <si>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</si>
  <si>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</si>
  <si>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</si>
  <si>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</si>
  <si>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</si>
  <si>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</si>
  <si>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</si>
  <si>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</si>
  <si>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</si>
  <si>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</si>
  <si>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</si>
  <si>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</si>
  <si>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</si>
  <si>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</si>
  <si>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</si>
  <si>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</si>
  <si>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</si>
  <si>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</si>
  <si>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</si>
  <si>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</si>
  <si>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</si>
  <si>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</si>
  <si>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</si>
  <si>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</si>
  <si>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</si>
  <si>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</si>
  <si>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</si>
  <si>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</si>
  <si>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</si>
  <si>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</si>
  <si>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</si>
  <si>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</si>
  <si>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</si>
  <si>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</si>
  <si>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</si>
  <si>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</si>
  <si>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</si>
  <si>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</si>
  <si>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</si>
  <si>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</si>
  <si>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</si>
  <si>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</si>
  <si>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</si>
  <si>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</si>
  <si>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</si>
  <si>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</si>
  <si>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</si>
  <si>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</si>
  <si>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</si>
  <si>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</si>
  <si>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</si>
  <si>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</si>
  <si>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</si>
  <si>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</si>
  <si>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</si>
  <si>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</si>
  <si>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</si>
  <si>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</si>
  <si>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</si>
  <si>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</si>
  <si>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</si>
  <si>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</si>
  <si>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</si>
  <si>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</si>
  <si>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</si>
  <si>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</si>
  <si>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</si>
  <si>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</si>
  <si>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</si>
  <si>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</si>
  <si>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</si>
  <si>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</si>
  <si>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</si>
  <si>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</si>
  <si>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</si>
  <si>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</si>
  <si>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</si>
  <si>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</si>
  <si>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</si>
  <si>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</si>
  <si>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</si>
  <si>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</si>
  <si>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</si>
  <si>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</si>
  <si>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</si>
  <si>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</si>
  <si>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</si>
  <si>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</si>
  <si>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</si>
  <si>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</si>
  <si>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</si>
  <si>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</si>
  <si>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</si>
  <si>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</si>
  <si>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</si>
  <si>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</si>
  <si>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</si>
  <si>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</si>
  <si>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</si>
  <si>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</si>
  <si>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</si>
  <si>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</si>
  <si>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</si>
  <si>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</si>
  <si>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</si>
  <si>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</si>
  <si>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</si>
  <si>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</si>
  <si>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</si>
  <si>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</si>
  <si>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</si>
  <si>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</si>
  <si>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</si>
  <si>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</si>
  <si>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</si>
  <si>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</si>
  <si>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</si>
  <si>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</si>
  <si>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</si>
  <si>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</si>
  <si>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</si>
  <si>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</si>
  <si>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</si>
  <si>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</si>
  <si>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</si>
  <si>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</si>
  <si>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</si>
  <si>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</si>
  <si>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</si>
  <si>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</si>
  <si>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</si>
  <si>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</si>
  <si>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</si>
  <si>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</si>
  <si>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</si>
  <si>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</si>
  <si>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</si>
  <si>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</si>
  <si>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</si>
  <si>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</si>
  <si>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</si>
  <si>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</si>
  <si>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</si>
  <si>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</si>
  <si>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</si>
  <si>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</si>
  <si>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</si>
  <si>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</si>
  <si>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</si>
  <si>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</si>
  <si>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</si>
  <si>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</si>
  <si>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</si>
  <si>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</si>
  <si>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</si>
  <si>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</si>
  <si>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</si>
  <si>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</si>
  <si>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</si>
  <si>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</si>
  <si>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</si>
  <si>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</si>
  <si>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</si>
  <si>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</si>
  <si>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</si>
  <si>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</si>
  <si>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</si>
  <si>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</si>
  <si>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</si>
  <si>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</si>
  <si>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</si>
  <si>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</si>
  <si>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</si>
  <si>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</si>
  <si>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</si>
  <si>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</si>
  <si>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</si>
  <si>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</si>
  <si>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</si>
  <si>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</si>
  <si>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</si>
  <si>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</si>
  <si>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</si>
  <si>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</si>
  <si>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</si>
  <si>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</si>
  <si>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</si>
  <si>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</si>
  <si>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</si>
  <si>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</si>
  <si>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</si>
  <si>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</si>
  <si>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</si>
  <si>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</si>
  <si>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</si>
  <si>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</si>
  <si>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</si>
  <si>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</si>
  <si>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</si>
  <si>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</si>
  <si>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</si>
  <si>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</si>
  <si>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</si>
  <si>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</si>
  <si>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</si>
  <si>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</si>
  <si>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</si>
  <si>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</si>
  <si>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</si>
  <si>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</si>
  <si>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</si>
  <si>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</si>
  <si>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</si>
  <si>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</si>
  <si>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</si>
  <si>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</si>
  <si>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</si>
  <si>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</si>
  <si>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</si>
  <si>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</si>
  <si>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</si>
  <si>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</si>
  <si>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</si>
  <si>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</si>
  <si>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</si>
  <si>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</si>
  <si>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</si>
  <si>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</si>
  <si>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</si>
  <si>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</si>
  <si>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</si>
  <si>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</si>
  <si>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</si>
  <si>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</si>
  <si>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</si>
  <si>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</si>
  <si>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</si>
  <si>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</si>
  <si>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</si>
  <si>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</si>
  <si>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</si>
  <si>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</si>
  <si>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</si>
  <si>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</si>
  <si>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</si>
  <si>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</si>
  <si>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</si>
  <si>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</si>
  <si>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</si>
  <si>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</si>
  <si>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</si>
  <si>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</si>
  <si>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</si>
  <si>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</si>
  <si>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</si>
  <si>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</si>
  <si>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</si>
  <si>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</si>
  <si>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</si>
  <si>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</si>
  <si>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</si>
  <si>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</si>
  <si>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</si>
  <si>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</si>
  <si>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</si>
  <si>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</si>
  <si>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</si>
  <si>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</si>
  <si>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</si>
  <si>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</si>
  <si>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</si>
  <si>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</si>
  <si>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</si>
  <si>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</si>
  <si>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</si>
  <si>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</si>
  <si>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</si>
  <si>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</si>
  <si>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</si>
  <si>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</si>
  <si>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</si>
  <si>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</si>
  <si>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</si>
  <si>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</si>
  <si>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</si>
  <si>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</si>
  <si>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</si>
  <si>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</si>
  <si>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</si>
  <si>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</si>
  <si>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</si>
  <si>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</si>
  <si>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</si>
  <si>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</si>
  <si>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</si>
  <si>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</si>
  <si>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</si>
  <si>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</si>
  <si>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</si>
  <si>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</si>
  <si>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</si>
  <si>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</si>
  <si>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</si>
  <si>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</si>
  <si>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</si>
  <si>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</si>
  <si>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</si>
  <si>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</si>
  <si>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</si>
  <si>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</si>
  <si>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</si>
  <si>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</si>
  <si>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</si>
  <si>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</si>
  <si>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</si>
  <si>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</si>
  <si>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</si>
  <si>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</si>
  <si>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</si>
  <si>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</si>
  <si>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</si>
  <si>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</si>
  <si>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</si>
  <si>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</si>
  <si>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</si>
  <si>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</si>
  <si>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</si>
  <si>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</si>
  <si>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</si>
  <si>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</si>
  <si>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</si>
  <si>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</si>
  <si>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</si>
  <si>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</si>
  <si>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</si>
  <si>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</si>
  <si>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</si>
  <si>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</si>
  <si>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</si>
  <si>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</si>
  <si>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</si>
  <si>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</si>
  <si>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</si>
  <si>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</si>
  <si>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</si>
  <si>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</si>
  <si>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</si>
  <si>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</si>
  <si>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</si>
  <si>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</si>
  <si>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</si>
  <si>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</si>
  <si>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</si>
  <si>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</si>
  <si>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</si>
  <si>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</si>
  <si>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</si>
  <si>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</si>
  <si>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</si>
  <si>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</si>
  <si>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</si>
  <si>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</si>
  <si>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</si>
  <si>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</si>
  <si>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</si>
  <si>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</si>
  <si>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</si>
  <si>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</si>
  <si>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</si>
  <si>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</si>
  <si>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</si>
  <si>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</si>
  <si>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</si>
  <si>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</si>
  <si>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</si>
  <si>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</si>
  <si>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</si>
  <si>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</si>
  <si>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</si>
  <si>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</si>
  <si>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</si>
  <si>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</si>
  <si>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</si>
  <si>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</si>
  <si>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</si>
  <si>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</si>
  <si>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</si>
  <si>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</si>
  <si>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</si>
  <si>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</si>
  <si>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</si>
  <si>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</si>
  <si>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</si>
  <si>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</si>
  <si>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</si>
  <si>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</si>
  <si>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</si>
  <si>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</si>
  <si>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</si>
  <si>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</si>
  <si>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</si>
  <si>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</si>
  <si>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</si>
  <si>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</si>
  <si>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</si>
  <si>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</si>
  <si>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</si>
  <si>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</si>
  <si>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</si>
  <si>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</si>
  <si>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</si>
  <si>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</si>
  <si>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</si>
  <si>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</si>
  <si>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</si>
  <si>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</si>
  <si>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</si>
  <si>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</si>
  <si>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</si>
  <si>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</si>
  <si>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</si>
  <si>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</si>
  <si>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</si>
  <si>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</si>
  <si>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</si>
  <si>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</si>
  <si>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</si>
  <si>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</si>
  <si>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</si>
  <si>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</si>
  <si>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</si>
  <si>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</si>
  <si>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</si>
  <si>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</si>
  <si>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</si>
  <si>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</si>
  <si>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</si>
  <si>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</si>
  <si>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</si>
  <si>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</si>
  <si>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</si>
  <si>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</si>
  <si>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</si>
  <si>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</si>
  <si>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</si>
  <si>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</si>
  <si>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</si>
  <si>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</si>
  <si>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</si>
  <si>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</si>
  <si>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</si>
  <si>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</si>
  <si>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</si>
  <si>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</si>
  <si>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</si>
  <si>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</si>
  <si>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</si>
  <si>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</si>
  <si>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</si>
  <si>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</si>
  <si>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</si>
  <si>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</si>
  <si>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</si>
  <si>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</si>
  <si>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</si>
  <si>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</si>
  <si>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</si>
  <si>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</si>
  <si>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</si>
  <si>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</si>
  <si>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</si>
  <si>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</si>
  <si>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</si>
  <si>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</si>
  <si>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</si>
  <si>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</si>
  <si>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</si>
  <si>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</si>
  <si>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</si>
  <si>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</si>
  <si>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</si>
  <si>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</si>
  <si>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</si>
  <si>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</si>
  <si>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</si>
  <si>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</si>
  <si>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</si>
  <si>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</si>
  <si>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</si>
  <si>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</si>
  <si>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</si>
  <si>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</si>
  <si>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</si>
  <si>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</si>
  <si>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</si>
  <si>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</si>
  <si>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</si>
  <si>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</si>
  <si>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</si>
  <si>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</si>
  <si>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</si>
  <si>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</si>
  <si>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</si>
  <si>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</si>
  <si>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</si>
  <si>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</si>
  <si>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</si>
  <si>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</si>
  <si>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</si>
  <si>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</si>
  <si>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</si>
  <si>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</si>
  <si>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</si>
  <si>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</si>
  <si>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</si>
  <si>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</si>
  <si>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</si>
  <si>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</si>
  <si>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</si>
  <si>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</si>
  <si>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</si>
  <si>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</si>
  <si>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</si>
  <si>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</si>
  <si>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</si>
  <si>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</si>
  <si>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</si>
  <si>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</si>
  <si>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</si>
  <si>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</si>
  <si>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</si>
  <si>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</si>
  <si>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</si>
  <si>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</si>
  <si>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</si>
  <si>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</si>
  <si>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</si>
  <si>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</si>
  <si>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</si>
  <si>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</si>
  <si>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</si>
  <si>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</si>
  <si>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</si>
  <si>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</si>
  <si>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</si>
  <si>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</si>
  <si>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</si>
  <si>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</si>
  <si>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</si>
  <si>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</si>
  <si>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</si>
  <si>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</si>
  <si>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</si>
  <si>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</si>
  <si>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</si>
  <si>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</si>
  <si>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</si>
  <si>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</si>
  <si>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</si>
  <si>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</si>
  <si>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</si>
  <si>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</si>
  <si>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</si>
  <si>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</si>
  <si>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</si>
  <si>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</si>
  <si>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</si>
  <si>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</si>
  <si>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</si>
  <si>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</si>
  <si>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</si>
  <si>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</si>
  <si>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</si>
  <si>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</si>
  <si>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</si>
  <si>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</si>
  <si>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</si>
  <si>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</si>
  <si>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</si>
  <si>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</si>
  <si>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</si>
  <si>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</si>
  <si>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</si>
  <si>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</si>
  <si>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</si>
  <si>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</si>
  <si>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</si>
  <si>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</si>
  <si>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</si>
  <si>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</si>
  <si>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</si>
  <si>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</si>
  <si>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</si>
  <si>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</si>
  <si>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</si>
  <si>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</si>
  <si>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</si>
  <si>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</si>
  <si>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</si>
  <si>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</si>
  <si>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</si>
  <si>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</si>
  <si>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</si>
  <si>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</si>
  <si>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</si>
  <si>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</si>
  <si>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</si>
  <si>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</si>
  <si>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</si>
  <si>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</si>
  <si>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</si>
  <si>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</si>
  <si>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</si>
  <si>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</si>
  <si>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</si>
  <si>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</si>
  <si>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</si>
  <si>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</si>
  <si>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</si>
  <si>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</si>
  <si>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</si>
  <si>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</si>
  <si>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</si>
  <si>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</si>
  <si>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</si>
  <si>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</si>
  <si>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</si>
  <si>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</si>
  <si>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</si>
  <si>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</si>
  <si>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</si>
  <si>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</si>
  <si>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</si>
  <si>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</si>
  <si>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</si>
  <si>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</si>
  <si>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</si>
  <si>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</si>
  <si>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</si>
  <si>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</si>
  <si>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</si>
  <si>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</si>
  <si>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</si>
  <si>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</si>
  <si>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</si>
  <si>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</si>
  <si>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</si>
  <si>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</si>
  <si>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</si>
  <si>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</si>
  <si>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</si>
  <si>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</si>
  <si>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</si>
  <si>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</si>
  <si>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</si>
  <si>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</si>
  <si>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</si>
  <si>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</si>
  <si>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</si>
  <si>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</si>
  <si>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</si>
  <si>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</si>
  <si>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</si>
  <si>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</si>
  <si>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</si>
  <si>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</si>
  <si>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</si>
  <si>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</si>
  <si>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</si>
  <si>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</si>
  <si>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</si>
  <si>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</si>
  <si>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</si>
  <si>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</si>
  <si>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</si>
  <si>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</si>
  <si>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</si>
  <si>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</si>
  <si>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</si>
  <si>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</si>
  <si>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</si>
  <si>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</si>
  <si>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</si>
  <si>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</si>
  <si>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</si>
  <si>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</si>
  <si>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</si>
  <si>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</si>
  <si>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</si>
  <si>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</si>
  <si>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</si>
  <si>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</si>
  <si>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</si>
  <si>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</si>
  <si>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</si>
  <si>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</si>
  <si>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</si>
  <si>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</si>
  <si>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</si>
  <si>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</si>
  <si>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</si>
  <si>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</si>
  <si>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</si>
  <si>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</si>
  <si>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</si>
  <si>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</si>
  <si>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</si>
  <si>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</si>
  <si>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</si>
  <si>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</si>
  <si>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</si>
  <si>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</si>
  <si>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</si>
  <si>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</si>
  <si>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</si>
  <si>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</si>
  <si>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</si>
  <si>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</si>
  <si>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</si>
  <si>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</si>
  <si>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</si>
  <si>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</si>
  <si>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</si>
  <si>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</si>
  <si>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</si>
  <si>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</si>
  <si>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</si>
  <si>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</si>
  <si>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</si>
  <si>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</si>
  <si>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</si>
  <si>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</si>
  <si>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</si>
  <si>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</si>
  <si>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</si>
  <si>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</si>
  <si>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</si>
  <si>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</si>
  <si>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</si>
  <si>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</si>
  <si>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</si>
  <si>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</si>
  <si>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</si>
  <si>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</si>
  <si>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</si>
  <si>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</si>
  <si>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</si>
  <si>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</si>
  <si>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</si>
  <si>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</si>
  <si>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</si>
  <si>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</si>
  <si>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</si>
  <si>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</si>
  <si>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</si>
  <si>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</si>
  <si>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</si>
  <si>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</si>
  <si>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</si>
  <si>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</si>
  <si>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</si>
  <si>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</si>
  <si>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</si>
  <si>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</si>
  <si>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</si>
  <si>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</si>
  <si>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</si>
  <si>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</si>
  <si>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</si>
  <si>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</si>
  <si>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</si>
  <si>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</si>
  <si>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</si>
  <si>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</si>
  <si>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</si>
  <si>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</si>
  <si>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</si>
  <si>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</si>
  <si>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</si>
  <si>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</si>
  <si>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</si>
  <si>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</si>
  <si>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</si>
  <si>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</si>
  <si>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</si>
  <si>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</si>
  <si>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</si>
  <si>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</si>
  <si>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</si>
  <si>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</si>
  <si>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</si>
  <si>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</si>
  <si>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</si>
  <si>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</si>
  <si>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</si>
  <si>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</si>
  <si>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</si>
  <si>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</si>
  <si>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</si>
  <si>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</si>
  <si>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</si>
  <si>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</si>
  <si>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</si>
  <si>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</si>
  <si>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</si>
  <si>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</si>
  <si>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</si>
  <si>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</si>
  <si>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</si>
  <si>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</si>
  <si>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</si>
  <si>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</si>
  <si>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</si>
  <si>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</si>
  <si>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</si>
  <si>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</si>
  <si>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</si>
  <si>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</si>
  <si>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</si>
  <si>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</si>
  <si>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</si>
  <si>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</si>
  <si>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</si>
  <si>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</si>
  <si>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</si>
  <si>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</si>
  <si>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</si>
  <si>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</si>
  <si>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</si>
  <si>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</si>
  <si>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</si>
  <si>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</si>
  <si>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</si>
  <si>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</si>
  <si>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</si>
  <si>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</si>
  <si>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</si>
  <si>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</si>
  <si>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</si>
  <si>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</si>
  <si>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</si>
  <si>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</si>
  <si>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</si>
  <si>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</si>
  <si>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</si>
  <si>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</si>
  <si>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</si>
  <si>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</si>
  <si>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</si>
  <si>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</si>
  <si>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</si>
  <si>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</si>
  <si>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</si>
  <si>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</si>
  <si>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</si>
  <si>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</si>
  <si>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</si>
  <si>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</si>
  <si>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</si>
  <si>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</si>
  <si>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</si>
  <si>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</si>
  <si>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</si>
  <si>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</si>
  <si>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</si>
  <si>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</si>
  <si>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</si>
  <si>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</si>
  <si>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</si>
  <si>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</si>
  <si>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</si>
  <si>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</si>
  <si>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</si>
  <si>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</si>
  <si>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</si>
  <si>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</si>
  <si>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</si>
  <si>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</si>
  <si>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</si>
  <si>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</si>
  <si>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</si>
  <si>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</si>
  <si>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</si>
  <si>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</si>
  <si>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</si>
  <si>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</si>
  <si>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</si>
  <si>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</si>
  <si>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</si>
  <si>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</si>
  <si>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</si>
  <si>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</si>
  <si>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</si>
  <si>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</si>
  <si>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</si>
  <si>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</si>
  <si>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</si>
  <si>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</si>
  <si>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</si>
  <si>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</si>
  <si>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</si>
  <si>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</si>
  <si>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</si>
  <si>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</si>
  <si>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</si>
  <si>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</si>
  <si>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</si>
  <si>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</si>
  <si>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</si>
  <si>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</si>
  <si>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</si>
  <si>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</si>
  <si>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</si>
  <si>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</si>
  <si>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</si>
  <si>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</si>
  <si>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</si>
  <si>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</si>
  <si>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</si>
  <si>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</si>
  <si>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</si>
  <si>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</si>
  <si>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</si>
  <si>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</si>
  <si>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</si>
  <si>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</si>
  <si>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</si>
  <si>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</si>
  <si>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</si>
  <si>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</si>
  <si>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</si>
  <si>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</si>
  <si>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</si>
  <si>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</si>
  <si>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</si>
  <si>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</si>
  <si>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</si>
  <si>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</si>
  <si>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</si>
  <si>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</si>
  <si>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</si>
  <si>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</si>
  <si>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</si>
  <si>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</si>
  <si>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</si>
  <si>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</si>
  <si>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</si>
  <si>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</si>
  <si>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</si>
  <si>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</si>
  <si>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</si>
  <si>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</si>
  <si>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</si>
  <si>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</si>
  <si>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</si>
  <si>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</si>
  <si>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</si>
  <si>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</si>
  <si>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</si>
  <si>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</si>
  <si>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</si>
  <si>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</si>
  <si>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</si>
  <si>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</si>
  <si>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</si>
  <si>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</si>
  <si>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</si>
  <si>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</si>
  <si>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</si>
  <si>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</si>
  <si>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</si>
  <si>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</si>
  <si>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</si>
  <si>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</si>
  <si>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</si>
  <si>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</si>
  <si>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</si>
  <si>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</si>
  <si>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</si>
  <si>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</si>
  <si>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</si>
  <si>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</si>
  <si>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</si>
  <si>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</si>
  <si>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</si>
  <si>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</si>
  <si>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</si>
  <si>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</si>
  <si>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</si>
  <si>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</si>
  <si>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</si>
  <si>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</si>
  <si>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</si>
  <si>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</si>
  <si>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</si>
  <si>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</si>
  <si>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</si>
  <si>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</si>
  <si>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</si>
  <si>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</si>
  <si>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</si>
  <si>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</si>
  <si>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</si>
  <si>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</si>
  <si>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</si>
  <si>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</si>
  <si>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</si>
  <si>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</si>
  <si>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</si>
  <si>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</si>
  <si>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</si>
  <si>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</si>
  <si>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</si>
  <si>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</si>
  <si>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</si>
  <si>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</si>
  <si>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</si>
  <si>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</si>
  <si>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</si>
  <si>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</si>
  <si>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</si>
  <si>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</si>
  <si>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</si>
  <si>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</si>
  <si>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</si>
  <si>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</si>
  <si>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</si>
  <si>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</si>
  <si>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</si>
  <si>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</si>
  <si>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</si>
  <si>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</si>
  <si>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</si>
  <si>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</si>
  <si>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</si>
  <si>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</si>
  <si>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</si>
  <si>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</si>
  <si>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</si>
  <si>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</si>
  <si>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</si>
  <si>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</si>
  <si>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</si>
  <si>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</si>
  <si>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</si>
  <si>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</si>
  <si>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</si>
  <si>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</si>
  <si>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</si>
  <si>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</si>
  <si>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</si>
  <si>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</si>
  <si>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</si>
  <si>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</si>
  <si>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</si>
  <si>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</si>
  <si>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</si>
  <si>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</si>
  <si>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</si>
  <si>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</si>
  <si>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</si>
  <si>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</si>
  <si>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</si>
  <si>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</si>
  <si>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</si>
  <si>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</si>
  <si>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</si>
  <si>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</si>
  <si>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</si>
  <si>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</si>
  <si>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</si>
  <si>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</si>
  <si>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</si>
  <si>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</si>
  <si>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</si>
  <si>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</si>
  <si>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</si>
  <si>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</si>
  <si>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</si>
  <si>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</si>
  <si>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</si>
  <si>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</si>
  <si>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</si>
  <si>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</si>
  <si>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</si>
  <si>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</si>
  <si>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</si>
  <si>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</si>
  <si>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</si>
  <si>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</si>
  <si>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</si>
  <si>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</si>
  <si>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</si>
  <si>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</si>
  <si>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</si>
  <si>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</si>
  <si>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</si>
  <si>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</si>
  <si>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</si>
  <si>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</si>
  <si>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</si>
  <si>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</si>
  <si>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</si>
  <si>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</si>
  <si>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</si>
  <si>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</si>
  <si>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</si>
  <si>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</si>
  <si>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</si>
  <si>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</si>
  <si>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</si>
  <si>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</si>
  <si>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</si>
  <si>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</si>
  <si>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</si>
  <si>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</si>
  <si>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</si>
  <si>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</si>
  <si>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</si>
  <si>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</si>
  <si>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</si>
  <si>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</si>
  <si>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</si>
  <si>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</si>
  <si>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</si>
  <si>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</si>
  <si>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</si>
  <si>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</si>
  <si>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</si>
  <si>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</si>
  <si>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</si>
  <si>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</si>
  <si>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</si>
  <si>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</si>
  <si>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</si>
  <si>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</si>
  <si>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</si>
  <si>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</si>
  <si>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</si>
  <si>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</si>
  <si>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</si>
  <si>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</si>
  <si>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</si>
  <si>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</si>
  <si>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</si>
  <si>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</si>
  <si>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</si>
  <si>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</si>
  <si>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</si>
  <si>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</si>
  <si>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</si>
  <si>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</si>
  <si>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</si>
  <si>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</si>
  <si>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</si>
  <si>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</si>
  <si>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</si>
  <si>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</si>
  <si>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</si>
  <si>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</si>
  <si>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</si>
  <si>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</si>
  <si>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</si>
  <si>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</si>
  <si>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</si>
  <si>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</si>
  <si>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</si>
  <si>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</si>
  <si>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</si>
  <si>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</si>
  <si>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</si>
  <si>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</si>
  <si>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</si>
  <si>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</si>
  <si>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</si>
  <si>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</si>
  <si>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</si>
  <si>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</si>
  <si>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</si>
  <si>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</si>
  <si>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</si>
  <si>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</si>
  <si>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</si>
  <si>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</si>
  <si>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</si>
  <si>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</si>
  <si>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</si>
  <si>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</si>
  <si>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</si>
  <si>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</si>
  <si>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</si>
  <si>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</si>
  <si>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</si>
  <si>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</si>
  <si>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</si>
  <si>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</si>
  <si>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</si>
  <si>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</si>
  <si>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</si>
  <si>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</si>
  <si>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</si>
  <si>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</si>
  <si>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</si>
  <si>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</si>
  <si>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</si>
  <si>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</si>
  <si>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</si>
  <si>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</si>
  <si>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</si>
  <si>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</si>
  <si>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</si>
  <si>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</si>
  <si>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</si>
  <si>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</si>
  <si>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</si>
  <si>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</si>
  <si>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</si>
  <si>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</si>
  <si>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</si>
  <si>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</si>
  <si>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</si>
  <si>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</si>
  <si>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</si>
  <si>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</si>
  <si>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</si>
  <si>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</si>
  <si>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</si>
  <si>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</si>
  <si>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</si>
  <si>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</si>
  <si>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</si>
  <si>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</si>
  <si>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</si>
  <si>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</si>
  <si>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</si>
  <si>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</si>
  <si>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</si>
  <si>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</si>
  <si>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</si>
  <si>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</si>
  <si>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</si>
  <si>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</si>
  <si>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</si>
  <si>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</si>
  <si>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</si>
  <si>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</si>
  <si>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</si>
  <si>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</si>
  <si>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</si>
  <si>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</si>
  <si>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</si>
  <si>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</si>
  <si>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</si>
  <si>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</si>
  <si>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</si>
  <si>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</si>
  <si>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</si>
  <si>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</si>
  <si>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</si>
  <si>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</si>
  <si>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</si>
  <si>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</si>
  <si>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</si>
  <si>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</si>
  <si>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</si>
  <si>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</si>
  <si>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</si>
  <si>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</si>
  <si>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</si>
  <si>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</si>
  <si>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</si>
  <si>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</si>
  <si>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</si>
  <si>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</si>
  <si>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</si>
  <si>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</si>
  <si>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</si>
  <si>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</si>
  <si>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</si>
  <si>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</si>
  <si>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</si>
  <si>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</si>
  <si>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</si>
  <si>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</si>
  <si>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</si>
  <si>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</si>
  <si>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</si>
  <si>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</si>
  <si>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</si>
  <si>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</si>
  <si>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</si>
  <si>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</si>
  <si>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</si>
  <si>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</si>
  <si>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</si>
  <si>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</si>
  <si>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</si>
  <si>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</si>
  <si>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</si>
  <si>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</si>
  <si>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</si>
  <si>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</si>
  <si>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</si>
  <si>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</si>
  <si>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</si>
  <si>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</si>
  <si>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</si>
  <si>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</si>
  <si>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</si>
  <si>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</si>
  <si>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</si>
  <si>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</si>
  <si>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</si>
  <si>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</si>
  <si>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</si>
  <si>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</si>
  <si>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</si>
  <si>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</si>
  <si>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</si>
  <si>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</si>
  <si>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</si>
  <si>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</si>
  <si>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</si>
  <si>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</si>
  <si>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</si>
  <si>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</si>
  <si>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</si>
  <si>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</si>
  <si>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</si>
  <si>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</si>
  <si>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</si>
  <si>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</si>
  <si>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</si>
  <si>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</si>
  <si>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</si>
  <si>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</si>
  <si>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</si>
  <si>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</si>
  <si>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</si>
  <si>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</si>
  <si>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</si>
  <si>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</si>
  <si>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</si>
  <si>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</si>
  <si>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</si>
  <si>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</si>
  <si>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</si>
  <si>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</si>
  <si>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</si>
  <si>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</si>
  <si>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</si>
  <si>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</si>
  <si>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</si>
  <si>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</si>
  <si>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</si>
  <si>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</si>
  <si>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</si>
  <si>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</si>
  <si>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</si>
  <si>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</si>
  <si>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</si>
  <si>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</si>
  <si>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</si>
  <si>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</si>
  <si>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</si>
  <si>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</si>
  <si>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</si>
  <si>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</si>
  <si>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</si>
  <si>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</si>
  <si>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</si>
  <si>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</si>
  <si>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</si>
  <si>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</si>
  <si>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</si>
  <si>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</si>
  <si>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</si>
  <si>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</si>
  <si>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</si>
  <si>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</si>
  <si>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</si>
  <si>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</si>
  <si>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</si>
  <si>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</si>
  <si>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</si>
  <si>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</si>
  <si>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</si>
  <si>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</si>
  <si>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</si>
  <si>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</si>
  <si>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</si>
  <si>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</si>
  <si>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</si>
  <si>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</si>
  <si>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</si>
  <si>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</si>
  <si>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</si>
  <si>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</si>
  <si>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</si>
  <si>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</si>
  <si>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</si>
  <si>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</si>
  <si>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</si>
  <si>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</si>
  <si>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</si>
  <si>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</si>
  <si>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</si>
  <si>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</si>
  <si>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</si>
  <si>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</si>
  <si>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</si>
  <si>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</si>
  <si>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</si>
  <si>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</si>
  <si>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</si>
  <si>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</si>
  <si>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</si>
  <si>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</si>
  <si>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</si>
  <si>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</si>
  <si>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</si>
  <si>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</si>
  <si>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</si>
  <si>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</si>
  <si>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</si>
  <si>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</si>
  <si>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</si>
  <si>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</si>
  <si>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</si>
  <si>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</si>
  <si>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</si>
  <si>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</si>
  <si>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</si>
  <si>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</si>
  <si>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</si>
  <si>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</si>
  <si>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</si>
  <si>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</si>
  <si>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</si>
  <si>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</si>
  <si>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</si>
  <si>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</si>
  <si>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</si>
  <si>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</si>
  <si>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</si>
  <si>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</si>
  <si>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</si>
  <si>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</si>
  <si>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</si>
  <si>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</si>
  <si>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</si>
  <si>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</si>
  <si>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</si>
  <si>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</si>
  <si>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</si>
  <si>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</si>
  <si>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</si>
  <si>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</si>
  <si>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</si>
  <si>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</si>
  <si>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</si>
  <si>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</si>
  <si>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</si>
  <si>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</si>
  <si>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</si>
  <si>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</si>
  <si>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</si>
  <si>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</si>
  <si>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</si>
  <si>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</si>
  <si>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</si>
  <si>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</si>
  <si>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</si>
  <si>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</si>
  <si>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</si>
  <si>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</si>
  <si>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</si>
  <si>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</si>
  <si>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</si>
  <si>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</si>
  <si>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</si>
  <si>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</si>
  <si>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</si>
  <si>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</si>
  <si>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</si>
  <si>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</si>
  <si>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</si>
  <si>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</si>
  <si>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</si>
  <si>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</si>
  <si>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</si>
  <si>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</si>
  <si>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</si>
  <si>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</si>
  <si>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</si>
  <si>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</si>
  <si>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</si>
  <si>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</si>
  <si>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</si>
  <si>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</si>
  <si>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</si>
  <si>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</si>
  <si>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</si>
  <si>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</si>
  <si>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</si>
  <si>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</si>
  <si>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</si>
  <si>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</si>
  <si>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</si>
  <si>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</si>
  <si>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</si>
  <si>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</si>
  <si>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</si>
  <si>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</si>
  <si>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</si>
  <si>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</si>
  <si>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</si>
  <si>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</si>
  <si>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</si>
  <si>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</si>
  <si>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</si>
  <si>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</si>
  <si>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</si>
  <si>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</si>
  <si>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</si>
  <si>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</si>
  <si>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</si>
  <si>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</si>
  <si>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</si>
  <si>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</si>
  <si>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</si>
  <si>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</si>
  <si>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</si>
  <si>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</si>
  <si>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</si>
  <si>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</si>
  <si>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</si>
  <si>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</si>
  <si>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</si>
  <si>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</si>
  <si>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</si>
  <si>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</si>
  <si>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</si>
  <si>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</si>
  <si>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</si>
  <si>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</si>
  <si>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</si>
  <si>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</si>
  <si>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</si>
  <si>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</si>
  <si>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</si>
  <si>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</si>
  <si>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</si>
  <si>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</si>
  <si>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</si>
  <si>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</si>
  <si>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</si>
  <si>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</si>
  <si>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</si>
  <si>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</si>
  <si>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</si>
  <si>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</si>
  <si>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</si>
  <si>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</si>
  <si>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</si>
  <si>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</si>
  <si>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</si>
  <si>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</si>
  <si>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</si>
  <si>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</si>
  <si>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</si>
  <si>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</si>
  <si>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</si>
  <si>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</si>
  <si>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</si>
  <si>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</si>
  <si>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</si>
  <si>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</si>
  <si>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</si>
  <si>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</si>
  <si>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</si>
  <si>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</si>
  <si>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</si>
  <si>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</si>
  <si>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</si>
  <si>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</si>
  <si>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</si>
  <si>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</si>
  <si>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</si>
  <si>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</si>
  <si>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</si>
  <si>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</si>
  <si>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</si>
  <si>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</si>
  <si>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</si>
  <si>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</si>
  <si>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</si>
  <si>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</si>
  <si>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</si>
  <si>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</si>
  <si>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</si>
  <si>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</si>
  <si>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</si>
  <si>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</si>
  <si>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</si>
  <si>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</si>
  <si>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</si>
  <si>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</si>
  <si>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</si>
  <si>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</si>
  <si>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</si>
  <si>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</si>
  <si>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</si>
  <si>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</si>
  <si>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</si>
  <si>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</si>
  <si>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</si>
  <si>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</si>
  <si>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</si>
  <si>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</si>
  <si>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</si>
  <si>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</si>
  <si>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</si>
  <si>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</si>
  <si>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</si>
  <si>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</si>
  <si>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</si>
  <si>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</si>
  <si>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</si>
  <si>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</si>
  <si>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</si>
  <si>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</si>
  <si>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</si>
  <si>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</si>
  <si>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</si>
  <si>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</si>
  <si>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</si>
  <si>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</si>
  <si>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</si>
  <si>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</si>
  <si>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</si>
  <si>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</si>
  <si>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</si>
  <si>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</si>
  <si>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</si>
  <si>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</si>
  <si>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</si>
  <si>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</si>
  <si>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</si>
  <si>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</si>
  <si>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</si>
  <si>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</si>
  <si>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</si>
  <si>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</si>
  <si>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</si>
  <si>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</si>
  <si>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</si>
  <si>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</si>
  <si>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</si>
  <si>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</si>
  <si>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</si>
  <si>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</si>
  <si>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</si>
  <si>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</si>
  <si>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</si>
  <si>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</si>
  <si>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</si>
  <si>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</si>
  <si>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</si>
  <si>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</si>
  <si>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</si>
  <si>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</si>
  <si>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</si>
  <si>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</si>
  <si>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</si>
  <si>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</si>
  <si>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</si>
  <si>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</si>
  <si>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</si>
  <si>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</si>
  <si>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</si>
  <si>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</si>
  <si>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</si>
  <si>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</si>
  <si>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</si>
  <si>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</si>
  <si>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</si>
  <si>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</si>
  <si>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</si>
  <si>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</si>
  <si>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</si>
  <si>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</si>
  <si>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</si>
  <si>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</si>
  <si>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</si>
  <si>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</si>
  <si>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</si>
  <si>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</si>
  <si>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</si>
  <si>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</si>
  <si>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</si>
  <si>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</si>
  <si>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</si>
  <si>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</si>
  <si>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</si>
  <si>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</si>
  <si>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</si>
  <si>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</si>
  <si>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</si>
  <si>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</si>
  <si>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</si>
  <si>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</si>
  <si>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</si>
  <si>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</si>
  <si>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</si>
  <si>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</si>
  <si>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</si>
  <si>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</si>
  <si>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</si>
  <si>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</si>
  <si>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</si>
  <si>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</si>
  <si>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</si>
  <si>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</si>
  <si>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</si>
  <si>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</si>
  <si>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</si>
  <si>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</si>
  <si>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</si>
  <si>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</si>
  <si>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</si>
  <si>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</si>
  <si>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</si>
  <si>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</si>
  <si>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</si>
  <si>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</si>
  <si>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</si>
  <si>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</si>
  <si>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</si>
  <si>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</si>
  <si>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</si>
  <si>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</si>
  <si>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</si>
  <si>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</si>
  <si>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</si>
  <si>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</si>
  <si>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</si>
  <si>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</si>
  <si>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</si>
  <si>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</si>
  <si>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</si>
  <si>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</si>
  <si>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</si>
  <si>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</si>
  <si>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</si>
  <si>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</si>
  <si>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</si>
  <si>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</si>
  <si>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</si>
  <si>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</si>
  <si>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</si>
  <si>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</si>
  <si>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</si>
  <si>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</si>
  <si>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</si>
  <si>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</si>
  <si>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</si>
  <si>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</si>
  <si>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</si>
  <si>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</si>
  <si>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</si>
  <si>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</si>
  <si>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</si>
  <si>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</si>
  <si>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</si>
  <si>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</si>
  <si>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</si>
  <si>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</si>
  <si>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</si>
  <si>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</si>
  <si>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</si>
  <si>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</si>
  <si>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</si>
  <si>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</si>
  <si>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</si>
  <si>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</si>
  <si>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</si>
  <si>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</si>
  <si>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</si>
  <si>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</si>
  <si>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</si>
  <si>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</si>
  <si>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</si>
  <si>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</si>
  <si>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</si>
  <si>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</si>
  <si>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</si>
  <si>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</si>
  <si>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</si>
  <si>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</si>
  <si>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</si>
  <si>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</si>
  <si>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</si>
  <si>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</si>
  <si>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</si>
  <si>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</si>
  <si>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</si>
  <si>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</si>
  <si>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</si>
  <si>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</si>
  <si>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</si>
  <si>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</si>
  <si>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</si>
  <si>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</si>
  <si>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</si>
  <si>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</si>
  <si>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</si>
  <si>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</si>
  <si>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</si>
  <si>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</si>
  <si>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</si>
  <si>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</si>
  <si>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</si>
  <si>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</si>
  <si>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</si>
  <si>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</si>
  <si>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</si>
  <si>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</si>
  <si>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</si>
  <si>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</si>
  <si>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</si>
  <si>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</si>
  <si>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</si>
  <si>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</si>
  <si>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</si>
  <si>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</si>
  <si>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</si>
  <si>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</si>
  <si>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</si>
  <si>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</si>
  <si>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</si>
  <si>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</si>
  <si>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</si>
  <si>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</si>
  <si>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</si>
  <si>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</si>
  <si>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</si>
  <si>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</si>
  <si>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</si>
  <si>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</si>
  <si>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</si>
  <si>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</si>
  <si>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</si>
  <si>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</si>
  <si>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</si>
  <si>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</si>
  <si>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</si>
  <si>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</si>
  <si>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</si>
  <si>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</si>
  <si>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</si>
  <si>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</si>
  <si>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</si>
  <si>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</si>
  <si>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</si>
  <si>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</si>
  <si>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</si>
  <si>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</si>
  <si>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</si>
  <si>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</si>
  <si>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</si>
  <si>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</si>
  <si>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</si>
  <si>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</si>
  <si>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</si>
  <si>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</si>
  <si>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</si>
  <si>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</si>
  <si>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</si>
  <si>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</si>
  <si>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</si>
  <si>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</si>
  <si>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</si>
  <si>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</si>
  <si>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</si>
  <si>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</si>
  <si>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</si>
  <si>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</si>
  <si>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</si>
  <si>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</si>
  <si>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</si>
  <si>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</si>
  <si>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</si>
  <si>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</si>
  <si>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</si>
  <si>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</si>
  <si>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</si>
  <si>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</si>
  <si>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</si>
  <si>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</si>
  <si>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</si>
  <si>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</si>
  <si>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</si>
  <si>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</si>
  <si>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</si>
  <si>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</si>
  <si>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</si>
  <si>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</si>
  <si>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</si>
  <si>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</si>
  <si>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</si>
  <si>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</si>
  <si>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</si>
  <si>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</si>
  <si>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</si>
  <si>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</si>
  <si>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</si>
  <si>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</si>
  <si>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</si>
  <si>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</si>
  <si>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</si>
  <si>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</si>
  <si>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</si>
  <si>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</si>
  <si>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</si>
  <si>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</si>
  <si>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</si>
  <si>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</si>
  <si>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</si>
  <si>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</si>
  <si>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</si>
  <si>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</si>
  <si>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</si>
  <si>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</si>
  <si>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</si>
  <si>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</si>
  <si>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</si>
  <si>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</si>
  <si>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</si>
  <si>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</si>
  <si>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</si>
  <si>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</si>
  <si>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</si>
  <si>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</si>
  <si>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</si>
  <si>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</si>
  <si>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</si>
  <si>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</si>
  <si>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</si>
  <si>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</si>
  <si>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</si>
  <si>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</si>
  <si>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</si>
  <si>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</si>
  <si>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</si>
  <si>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</si>
  <si>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</si>
  <si>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</si>
  <si>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</si>
  <si>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</si>
  <si>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</si>
  <si>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</si>
  <si>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</si>
  <si>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</si>
  <si>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</si>
  <si>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</si>
  <si>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</si>
  <si>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</si>
  <si>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</si>
  <si>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</si>
  <si>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</si>
  <si>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</si>
  <si>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</si>
  <si>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</si>
  <si>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</si>
  <si>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</si>
  <si>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</si>
  <si>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</si>
  <si>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</si>
  <si>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</si>
  <si>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</si>
  <si>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</si>
  <si>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</si>
  <si>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</si>
  <si>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</si>
  <si>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</si>
  <si>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</si>
  <si>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</si>
  <si>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</si>
  <si>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</si>
  <si>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</si>
  <si>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</si>
  <si>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</si>
  <si>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</si>
  <si>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</si>
  <si>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</si>
  <si>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</si>
  <si>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</si>
  <si>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</si>
  <si>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</si>
  <si>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</si>
  <si>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</si>
  <si>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</si>
  <si>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</si>
  <si>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</si>
  <si>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</si>
  <si>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</si>
  <si>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</si>
  <si>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</si>
  <si>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</si>
  <si>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</si>
  <si>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</si>
  <si>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</si>
  <si>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</si>
  <si>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</si>
  <si>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</si>
  <si>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</si>
  <si>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</si>
  <si>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</si>
  <si>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</si>
  <si>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</si>
  <si>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</si>
  <si>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</si>
  <si>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</si>
  <si>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</si>
  <si>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</si>
  <si>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</si>
  <si>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</si>
  <si>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</si>
  <si>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</si>
  <si>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</si>
  <si>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</si>
  <si>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</si>
  <si>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</si>
  <si>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</si>
  <si>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</si>
  <si>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</si>
  <si>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</si>
  <si>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</si>
  <si>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</si>
  <si>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</si>
  <si>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</si>
  <si>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</si>
  <si>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</si>
  <si>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</si>
  <si>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</si>
  <si>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</si>
  <si>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</si>
  <si>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</si>
  <si>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</si>
  <si>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</si>
  <si>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</si>
  <si>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</si>
  <si>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</si>
  <si>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</si>
  <si>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</si>
  <si>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</si>
  <si>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</si>
  <si>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</si>
  <si>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</si>
  <si>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</si>
  <si>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</si>
  <si>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</si>
  <si>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</si>
  <si>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</si>
  <si>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</si>
  <si>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</si>
  <si>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</si>
  <si>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</si>
  <si>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</si>
  <si>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</si>
  <si>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</si>
  <si>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</si>
  <si>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</si>
  <si>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</si>
  <si>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</si>
  <si>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</si>
  <si>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</si>
  <si>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</si>
  <si>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</si>
  <si>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</si>
  <si>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</si>
  <si>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</si>
  <si>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</si>
  <si>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</si>
  <si>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</si>
  <si>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</si>
  <si>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</si>
  <si>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</si>
  <si>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</si>
  <si>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</si>
  <si>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</si>
  <si>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</si>
  <si>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</si>
  <si>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</si>
  <si>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</si>
  <si>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</si>
  <si>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</si>
  <si>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</si>
  <si>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</si>
  <si>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</si>
  <si>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</si>
  <si>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</si>
  <si>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</si>
  <si>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</si>
  <si>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</si>
  <si>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</si>
  <si>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</si>
  <si>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</si>
  <si>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</si>
  <si>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</si>
  <si>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</si>
  <si>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</si>
  <si>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</si>
  <si>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</si>
  <si>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</si>
  <si>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</si>
  <si>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</si>
  <si>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</si>
  <si>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</si>
  <si>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</si>
  <si>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</si>
  <si>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</si>
  <si>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</si>
  <si>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</si>
  <si>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</si>
  <si>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</si>
  <si>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</si>
  <si>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</si>
  <si>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</si>
  <si>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</si>
  <si>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</si>
  <si>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</si>
  <si>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</si>
  <si>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</si>
  <si>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</si>
  <si>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</si>
  <si>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</si>
  <si>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</si>
  <si>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</si>
  <si>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</si>
  <si>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</si>
  <si>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</si>
  <si>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</si>
  <si>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</si>
  <si>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</si>
  <si>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</si>
  <si>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</si>
  <si>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</si>
  <si>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</si>
  <si>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</si>
  <si>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</si>
  <si>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</si>
  <si>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</si>
  <si>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</si>
  <si>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</si>
  <si>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</si>
  <si>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</si>
  <si>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</si>
  <si>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</si>
  <si>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</si>
  <si>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</si>
  <si>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</si>
  <si>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</si>
  <si>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</si>
  <si>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</si>
  <si>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</si>
  <si>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</si>
  <si>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</si>
  <si>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</si>
  <si>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</si>
  <si>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</si>
  <si>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</si>
  <si>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</si>
  <si>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</si>
  <si>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</si>
  <si>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</si>
  <si>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</si>
  <si>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</si>
  <si>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</si>
  <si>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</si>
  <si>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</si>
  <si>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</si>
  <si>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</si>
  <si>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</si>
  <si>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</si>
  <si>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</si>
  <si>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</si>
  <si>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</si>
  <si>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</si>
  <si>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</si>
  <si>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</si>
  <si>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</si>
  <si>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</si>
  <si>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</si>
  <si>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</si>
  <si>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</si>
  <si>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</si>
  <si>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</si>
  <si>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</si>
  <si>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</si>
  <si>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</si>
  <si>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</si>
  <si>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</si>
  <si>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</si>
  <si>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</si>
  <si>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</si>
  <si>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</si>
  <si>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</si>
  <si>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</si>
  <si>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</si>
  <si>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</si>
  <si>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</si>
  <si>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</si>
  <si>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</si>
  <si>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</si>
  <si>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</si>
  <si>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</si>
  <si>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</si>
  <si>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</si>
  <si>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</si>
  <si>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</si>
  <si>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</si>
  <si>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</si>
  <si>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</si>
  <si>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</si>
  <si>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</si>
  <si>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</si>
  <si>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</si>
  <si>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</si>
  <si>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</si>
  <si>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</si>
  <si>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</si>
  <si>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</si>
  <si>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</si>
  <si>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</si>
  <si>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</si>
  <si>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</si>
  <si>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</si>
  <si>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</si>
  <si>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</si>
  <si>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</si>
  <si>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</si>
  <si>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</si>
  <si>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</si>
  <si>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</si>
  <si>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</si>
  <si>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</si>
  <si>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</si>
  <si>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</si>
  <si>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</si>
  <si>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</si>
  <si>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</si>
  <si>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</si>
  <si>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</si>
  <si>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</si>
  <si>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</si>
  <si>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</si>
  <si>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</si>
  <si>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</si>
  <si>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</si>
  <si>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</si>
  <si>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</si>
  <si>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</si>
  <si>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</si>
  <si>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</si>
  <si>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</si>
  <si>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</si>
  <si>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</si>
  <si>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</si>
  <si>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</si>
  <si>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</si>
  <si>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</si>
  <si>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</si>
  <si>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</si>
  <si>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</si>
  <si>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</si>
  <si>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</si>
  <si>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</si>
  <si>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</si>
  <si>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</si>
  <si>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</si>
  <si>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</si>
  <si>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</si>
  <si>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</si>
  <si>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</si>
  <si>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</si>
  <si>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</si>
  <si>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</si>
  <si>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</si>
  <si>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</si>
  <si>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</si>
  <si>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</si>
  <si>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</si>
  <si>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</si>
  <si>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</si>
  <si>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</si>
  <si>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</si>
  <si>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</si>
  <si>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</si>
  <si>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</si>
  <si>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</si>
  <si>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</si>
  <si>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</si>
  <si>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</si>
  <si>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</si>
  <si>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</si>
  <si>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</si>
  <si>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</si>
  <si>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</si>
  <si>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</si>
  <si>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</si>
  <si>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</si>
  <si>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</si>
  <si>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</si>
  <si>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</si>
  <si>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</si>
  <si>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</si>
  <si>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</si>
  <si>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</si>
  <si>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</si>
  <si>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</si>
  <si>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</si>
  <si>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</si>
  <si>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</si>
  <si>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</si>
  <si>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</si>
  <si>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</si>
  <si>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</si>
  <si>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</si>
  <si>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</si>
  <si>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</si>
  <si>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</si>
  <si>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</si>
  <si>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</si>
  <si>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</si>
  <si>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</si>
  <si>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</si>
  <si>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</si>
  <si>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</si>
  <si>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</si>
  <si>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</si>
  <si>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</si>
  <si>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</si>
  <si>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</si>
  <si>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</si>
  <si>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</si>
  <si>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</si>
  <si>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</si>
  <si>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</si>
  <si>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</si>
  <si>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</si>
  <si>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</si>
  <si>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</si>
  <si>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</si>
  <si>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</si>
  <si>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</si>
  <si>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</si>
  <si>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</si>
  <si>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</si>
  <si>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</si>
  <si>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</si>
  <si>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</si>
  <si>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</si>
  <si>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</si>
  <si>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</si>
  <si>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</si>
  <si>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</si>
  <si>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</si>
  <si>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</si>
  <si>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</si>
  <si>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</si>
  <si>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</si>
  <si>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</si>
  <si>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</si>
  <si>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</si>
  <si>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</si>
  <si>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</si>
  <si>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</si>
  <si>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</si>
  <si>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</si>
  <si>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</si>
  <si>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</si>
  <si>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</si>
  <si>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</si>
  <si>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</si>
  <si>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</si>
  <si>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</si>
  <si>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</si>
  <si>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</si>
  <si>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</si>
  <si>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</si>
  <si>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</si>
  <si>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</si>
  <si>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</si>
  <si>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</si>
  <si>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</si>
  <si>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</si>
  <si>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</si>
  <si>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</si>
  <si>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</si>
  <si>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</si>
  <si>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</si>
  <si>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</si>
  <si>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</si>
  <si>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</si>
  <si>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</si>
  <si>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</si>
  <si>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</si>
  <si>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</si>
  <si>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</si>
  <si>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</si>
  <si>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</si>
  <si>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</si>
  <si>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</si>
  <si>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</si>
  <si>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</si>
  <si>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</si>
  <si>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</si>
  <si>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</si>
  <si>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</si>
  <si>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</si>
  <si>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</si>
  <si>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</si>
  <si>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</si>
  <si>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</si>
  <si>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</si>
  <si>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</si>
  <si>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</si>
  <si>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</si>
  <si>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</si>
  <si>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</si>
  <si>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</si>
  <si>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</si>
  <si>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</si>
  <si>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</si>
  <si>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</si>
  <si>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</si>
  <si>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</si>
  <si>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</si>
  <si>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</si>
  <si>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</si>
  <si>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</si>
  <si>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</si>
  <si>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</si>
  <si>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</si>
  <si>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</si>
  <si>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</si>
  <si>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</si>
  <si>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</si>
  <si>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</si>
  <si>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</si>
  <si>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</si>
  <si>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</si>
  <si>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</si>
  <si>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</si>
  <si>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</si>
  <si>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</si>
  <si>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</si>
  <si>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</si>
  <si>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</si>
  <si>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</si>
  <si>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</si>
  <si>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</si>
  <si>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</si>
  <si>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</si>
  <si>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</si>
  <si>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</si>
  <si>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</si>
  <si>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</si>
  <si>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</si>
  <si>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</si>
  <si>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</si>
  <si>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</si>
  <si>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</si>
  <si>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</si>
  <si>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</si>
  <si>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</si>
  <si>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</si>
  <si>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</si>
  <si>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</si>
  <si>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</si>
  <si>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</si>
  <si>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</si>
  <si>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</si>
  <si>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</si>
  <si>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</si>
  <si>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</si>
  <si>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</si>
  <si>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</si>
  <si>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</si>
  <si>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</si>
  <si>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</si>
  <si>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</si>
  <si>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</si>
  <si>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</si>
  <si>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</si>
  <si>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</si>
  <si>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</si>
  <si>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</si>
  <si>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</si>
  <si>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</si>
  <si>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</si>
  <si>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</si>
  <si>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</si>
  <si>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</si>
  <si>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</si>
  <si>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</si>
  <si>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</si>
  <si>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</si>
  <si>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</si>
  <si>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</si>
  <si>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</si>
  <si>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</si>
  <si>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</si>
  <si>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</si>
  <si>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</si>
  <si>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</si>
  <si>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</si>
  <si>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</si>
  <si>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</si>
  <si>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</si>
  <si>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</si>
  <si>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</si>
  <si>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</si>
  <si>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</si>
  <si>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</si>
  <si>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</si>
  <si>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</si>
  <si>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</si>
  <si>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</si>
  <si>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</si>
  <si>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</si>
  <si>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</si>
  <si>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</si>
  <si>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</si>
  <si>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</si>
  <si>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</si>
  <si>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</si>
  <si>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</si>
  <si>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</si>
  <si>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</si>
  <si>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</si>
  <si>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</si>
  <si>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</si>
  <si>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</si>
  <si>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</si>
  <si>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</si>
  <si>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</si>
  <si>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</si>
  <si>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</si>
  <si>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</si>
  <si>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</si>
  <si>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</si>
  <si>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</si>
  <si>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</si>
  <si>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</si>
  <si>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</si>
  <si>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</si>
  <si>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</si>
  <si>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</si>
  <si>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</si>
  <si>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</si>
  <si>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</si>
  <si>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</si>
  <si>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</si>
  <si>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</si>
  <si>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</si>
  <si>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</si>
  <si>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</si>
  <si>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</si>
  <si>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</si>
  <si>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</si>
  <si>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</si>
  <si>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</si>
  <si>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</si>
  <si>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</si>
  <si>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</si>
  <si>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</si>
  <si>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</si>
  <si>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</si>
  <si>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</si>
  <si>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</si>
  <si>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</si>
  <si>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</si>
  <si>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</si>
  <si>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</si>
  <si>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</si>
  <si>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</si>
  <si>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</si>
  <si>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</si>
  <si>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</si>
  <si>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</si>
  <si>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</si>
  <si>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</si>
  <si>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</si>
  <si>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</si>
  <si>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</si>
  <si>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</si>
  <si>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</si>
  <si>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</si>
  <si>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</si>
  <si>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</si>
  <si>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</si>
  <si>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</si>
  <si>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</si>
  <si>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</si>
  <si>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</si>
  <si>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</si>
  <si>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</si>
  <si>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</si>
  <si>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</si>
  <si>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</si>
  <si>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</si>
  <si>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</si>
  <si>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</si>
  <si>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</si>
  <si>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</si>
  <si>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</si>
  <si>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</si>
  <si>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</si>
  <si>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</si>
  <si>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</si>
  <si>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</si>
  <si>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</si>
  <si>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</si>
  <si>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</si>
  <si>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</si>
  <si>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</si>
  <si>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</si>
  <si>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</si>
  <si>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</si>
  <si>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</si>
  <si>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</si>
  <si>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</si>
  <si>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</si>
  <si>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</si>
  <si>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</si>
  <si>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</si>
  <si>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</si>
  <si>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</si>
  <si>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</si>
  <si>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</si>
  <si>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</si>
  <si>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</si>
  <si>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</si>
  <si>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</si>
  <si>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</si>
  <si>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</si>
  <si>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</si>
  <si>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</si>
  <si>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</si>
  <si>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</si>
  <si>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</si>
  <si>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</si>
  <si>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</si>
  <si>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</si>
  <si>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</si>
  <si>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</si>
  <si>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</si>
  <si>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</si>
  <si>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</si>
  <si>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</si>
  <si>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</si>
  <si>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</si>
  <si>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</si>
  <si>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</si>
  <si>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</si>
  <si>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</si>
  <si>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</si>
  <si>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</si>
  <si>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</si>
  <si>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</si>
  <si>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</si>
  <si>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</si>
  <si>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</si>
  <si>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</si>
  <si>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</si>
  <si>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</si>
  <si>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</si>
  <si>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</si>
  <si>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</si>
  <si>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</si>
  <si>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</si>
  <si>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</si>
  <si>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</si>
  <si>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</si>
  <si>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</si>
  <si>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</si>
  <si>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</si>
  <si>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</si>
  <si>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</si>
  <si>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</si>
  <si>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</si>
  <si>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</si>
  <si>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</si>
  <si>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</si>
  <si>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</si>
  <si>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</si>
  <si>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</si>
  <si>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</si>
  <si>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</si>
  <si>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</si>
  <si>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</si>
  <si>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</si>
  <si>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</si>
  <si>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</si>
  <si>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</si>
  <si>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</si>
  <si>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</si>
  <si>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</si>
  <si>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</si>
  <si>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</si>
  <si>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</si>
  <si>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</si>
  <si>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</si>
  <si>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</si>
  <si>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</si>
  <si>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</si>
  <si>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</si>
  <si>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</si>
  <si>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</si>
  <si>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</si>
  <si>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</si>
  <si>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</si>
  <si>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</si>
  <si>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</si>
  <si>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</si>
  <si>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</si>
  <si>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</si>
  <si>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</si>
  <si>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</si>
  <si>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</si>
  <si>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</si>
  <si>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</si>
  <si>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</si>
  <si>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</si>
  <si>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</si>
  <si>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</si>
  <si>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</si>
  <si>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</si>
  <si>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</si>
  <si>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</si>
  <si>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</si>
  <si>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</si>
  <si>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</si>
  <si>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</si>
  <si>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</si>
  <si>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</si>
  <si>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</si>
  <si>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</si>
  <si>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</si>
  <si>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</si>
  <si>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</si>
  <si>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</si>
  <si>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</si>
  <si>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</si>
  <si>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</si>
  <si>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</si>
  <si>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</si>
  <si>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</si>
  <si>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</si>
  <si>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</si>
  <si>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</si>
  <si>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</si>
  <si>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</si>
  <si>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</si>
  <si>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</si>
  <si>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</si>
  <si>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</si>
  <si>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</si>
  <si>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</si>
  <si>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</si>
  <si>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</si>
  <si>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</si>
  <si>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</si>
  <si>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</si>
  <si>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</si>
  <si>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</si>
  <si>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</si>
  <si>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</si>
  <si>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</si>
  <si>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</si>
  <si>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</si>
  <si>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</si>
  <si>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</si>
  <si>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</si>
  <si>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</si>
  <si>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</si>
  <si>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</si>
  <si>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</si>
  <si>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</si>
  <si>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</si>
  <si>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</si>
  <si>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</si>
  <si>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</si>
  <si>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</si>
  <si>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</si>
  <si>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</si>
  <si>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</si>
  <si>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</si>
  <si>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</si>
  <si>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</si>
  <si>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</si>
  <si>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</si>
  <si>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</si>
  <si>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</si>
  <si>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</si>
  <si>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</si>
  <si>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</si>
  <si>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</si>
  <si>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</si>
  <si>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</si>
  <si>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</si>
  <si>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</si>
  <si>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</si>
  <si>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</si>
  <si>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</si>
  <si>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</si>
  <si>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</si>
  <si>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</si>
  <si>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</si>
  <si>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</si>
  <si>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</si>
  <si>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</si>
  <si>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</si>
  <si>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</si>
  <si>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</si>
  <si>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</si>
  <si>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</si>
  <si>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</si>
  <si>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</si>
  <si>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</si>
  <si>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</si>
  <si>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</si>
  <si>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</si>
  <si>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</si>
  <si>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</si>
  <si>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</si>
  <si>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</si>
  <si>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</si>
  <si>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</si>
  <si>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</si>
  <si>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</si>
  <si>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</si>
  <si>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</si>
  <si>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</si>
  <si>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</si>
  <si>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</si>
  <si>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</si>
  <si>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</si>
  <si>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</si>
  <si>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</si>
  <si>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</si>
  <si>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</si>
  <si>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</si>
  <si>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</si>
  <si>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</si>
  <si>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</si>
  <si>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</si>
  <si>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</si>
  <si>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</si>
  <si>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</si>
  <si>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</si>
  <si>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</si>
  <si>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</si>
  <si>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</si>
  <si>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</si>
  <si>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</si>
  <si>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</si>
  <si>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</si>
  <si>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</si>
  <si>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</si>
  <si>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</si>
  <si>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</si>
  <si>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</si>
  <si>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</si>
  <si>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</si>
  <si>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</si>
  <si>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</si>
  <si>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</si>
  <si>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</si>
  <si>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</si>
  <si>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</si>
  <si>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</si>
  <si>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</si>
  <si>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</si>
  <si>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</si>
  <si>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</si>
  <si>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</si>
  <si>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</si>
  <si>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</si>
  <si>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</si>
  <si>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</si>
  <si>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</si>
  <si>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</si>
  <si>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</si>
  <si>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</si>
  <si>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</si>
  <si>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</si>
  <si>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</si>
  <si>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</si>
  <si>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</si>
  <si>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</si>
  <si>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</si>
  <si>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</si>
  <si>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</si>
  <si>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</si>
  <si>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</si>
  <si>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</si>
  <si>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</si>
  <si>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</si>
  <si>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</si>
  <si>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</si>
  <si>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</si>
  <si>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</si>
  <si>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</si>
  <si>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</si>
  <si>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</si>
  <si>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</si>
  <si>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</si>
  <si>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</si>
  <si>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</si>
  <si>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</si>
  <si>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</si>
  <si>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</si>
  <si>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</si>
  <si>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</si>
  <si>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</si>
  <si>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</si>
  <si>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</si>
  <si>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</si>
  <si>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</si>
  <si>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</si>
  <si>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</si>
  <si>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</si>
  <si>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</si>
  <si>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</si>
  <si>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</si>
  <si>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</si>
  <si>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</si>
  <si>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</si>
  <si>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</si>
  <si>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</si>
  <si>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</si>
  <si>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</si>
  <si>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</si>
  <si>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</si>
  <si>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</si>
  <si>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</si>
  <si>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</si>
  <si>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</si>
  <si>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</si>
  <si>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</si>
  <si>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</si>
  <si>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</si>
  <si>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</si>
  <si>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</si>
  <si>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</si>
  <si>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</si>
  <si>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</si>
  <si>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</si>
  <si>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</si>
  <si>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</si>
  <si>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</si>
  <si>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</si>
  <si>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</si>
  <si>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</si>
  <si>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</si>
  <si>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</si>
  <si>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</si>
  <si>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</si>
  <si>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</si>
  <si>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</si>
  <si>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</si>
  <si>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</si>
  <si>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</si>
  <si>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</si>
  <si>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</si>
  <si>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</si>
  <si>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</si>
  <si>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</si>
  <si>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</si>
  <si>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</si>
  <si>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</si>
  <si>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</si>
  <si>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</si>
  <si>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</si>
  <si>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</si>
  <si>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</si>
  <si>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</si>
  <si>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</si>
  <si>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</si>
  <si>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</si>
  <si>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</si>
  <si>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</si>
  <si>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</si>
  <si>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</si>
  <si>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</si>
  <si>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</si>
  <si>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</si>
  <si>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</si>
  <si>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</si>
  <si>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</si>
  <si>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</si>
  <si>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</si>
  <si>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</si>
  <si>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</si>
  <si>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</si>
  <si>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</si>
  <si>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</si>
  <si>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</si>
  <si>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</si>
  <si>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</si>
  <si>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</si>
  <si>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</si>
  <si>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</si>
  <si>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</si>
  <si>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</si>
  <si>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</si>
  <si>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</si>
  <si>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</si>
  <si>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</si>
  <si>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</si>
  <si>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</si>
  <si>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</si>
  <si>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</si>
  <si>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</si>
  <si>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</si>
  <si>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</si>
  <si>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</si>
  <si>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</si>
  <si>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</si>
  <si>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</si>
  <si>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</si>
  <si>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</si>
  <si>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</si>
  <si>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</si>
  <si>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</si>
  <si>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</si>
  <si>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</si>
  <si>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</si>
  <si>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</si>
  <si>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</si>
  <si>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</si>
  <si>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</si>
  <si>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</si>
  <si>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</si>
  <si>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</si>
  <si>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</si>
  <si>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</si>
  <si>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</si>
  <si>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</si>
  <si>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</si>
  <si>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</si>
  <si>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</si>
  <si>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</si>
  <si>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</si>
  <si>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</si>
  <si>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</si>
  <si>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</si>
  <si>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</si>
  <si>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</si>
  <si>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</si>
  <si>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</si>
  <si>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</si>
  <si>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</si>
  <si>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</si>
  <si>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</si>
  <si>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</si>
  <si>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</si>
  <si>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</si>
  <si>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</si>
  <si>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</si>
  <si>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</si>
  <si>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</si>
  <si>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</si>
  <si>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</si>
  <si>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</si>
  <si>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</si>
  <si>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</si>
  <si>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</si>
  <si>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</si>
  <si>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</si>
  <si>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</si>
  <si>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</si>
  <si>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</si>
  <si>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</si>
  <si>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</si>
  <si>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</si>
  <si>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</si>
  <si>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</si>
  <si>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</si>
  <si>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</si>
  <si>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</si>
  <si>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</si>
  <si>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</si>
  <si>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</si>
  <si>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</si>
  <si>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</si>
  <si>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</si>
  <si>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</si>
  <si>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</si>
  <si>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</si>
  <si>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</si>
  <si>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</si>
  <si>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</si>
  <si>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</si>
  <si>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</si>
  <si>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</si>
  <si>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</si>
  <si>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</si>
  <si>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</si>
  <si>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</si>
  <si>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</si>
  <si>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</si>
  <si>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</si>
  <si>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</si>
  <si>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</si>
  <si>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</si>
  <si>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</si>
  <si>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</si>
  <si>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</si>
  <si>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</si>
  <si>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</si>
  <si>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</si>
  <si>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</si>
  <si>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</si>
  <si>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</si>
  <si>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</si>
  <si>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</si>
  <si>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</si>
  <si>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</si>
  <si>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</si>
  <si>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</si>
  <si>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</si>
  <si>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</si>
  <si>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</si>
  <si>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</si>
  <si>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</si>
  <si>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</si>
  <si>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</si>
  <si>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</si>
  <si>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</si>
  <si>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</si>
  <si>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</si>
  <si>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</si>
  <si>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</si>
  <si>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</si>
  <si>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</si>
  <si>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</si>
  <si>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</si>
  <si>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</si>
  <si>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</si>
  <si>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</si>
  <si>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</si>
  <si>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</si>
  <si>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</si>
  <si>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</si>
  <si>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</si>
  <si>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</si>
  <si>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</si>
  <si>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</si>
  <si>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</si>
  <si>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</si>
  <si>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</si>
  <si>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</si>
  <si>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</si>
  <si>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</si>
  <si>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</si>
  <si>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</si>
  <si>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</si>
  <si>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</si>
  <si>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</si>
  <si>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</si>
  <si>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</si>
  <si>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</si>
  <si>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</si>
  <si>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</si>
  <si>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</si>
  <si>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</si>
  <si>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</si>
  <si>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</si>
  <si>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</si>
  <si>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</si>
  <si>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</si>
  <si>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</si>
  <si>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</si>
  <si>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</si>
  <si>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</si>
  <si>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</si>
  <si>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</si>
  <si>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</si>
  <si>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</si>
  <si>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</si>
  <si>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</si>
  <si>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</si>
  <si>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</si>
  <si>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</si>
  <si>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</si>
  <si>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</si>
  <si>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</si>
  <si>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</si>
  <si>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</si>
  <si>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</si>
  <si>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</si>
  <si>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</si>
  <si>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</si>
  <si>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</si>
  <si>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</si>
  <si>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</si>
  <si>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</si>
  <si>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</si>
  <si>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</si>
  <si>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</si>
  <si>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</si>
  <si>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</si>
  <si>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</si>
  <si>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</si>
  <si>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</si>
  <si>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</si>
  <si>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</si>
  <si>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</si>
  <si>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</si>
  <si>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</si>
  <si>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</si>
  <si>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</si>
  <si>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</si>
  <si>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</si>
  <si>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</si>
  <si>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</si>
  <si>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</si>
  <si>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</si>
  <si>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</si>
  <si>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</si>
  <si>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</si>
  <si>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</si>
  <si>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</si>
  <si>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</si>
  <si>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</si>
  <si>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</si>
  <si>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</si>
  <si>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</si>
  <si>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</si>
  <si>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</si>
  <si>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</si>
  <si>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</si>
  <si>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</si>
  <si>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</si>
  <si>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</si>
  <si>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</si>
  <si>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</si>
  <si>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</si>
  <si>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</si>
  <si>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</si>
  <si>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</si>
  <si>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</si>
  <si>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</si>
  <si>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</si>
  <si>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</si>
  <si>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</si>
  <si>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</si>
  <si>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</si>
  <si>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</si>
  <si>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</si>
  <si>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</si>
  <si>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</si>
  <si>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</si>
  <si>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</si>
  <si>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</si>
  <si>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</si>
  <si>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</si>
  <si>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</si>
  <si>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</si>
  <si>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</si>
  <si>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</si>
  <si>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</si>
  <si>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</si>
  <si>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</si>
  <si>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</si>
  <si>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</si>
  <si>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</si>
  <si>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</si>
  <si>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</si>
  <si>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</si>
  <si>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</si>
  <si>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</si>
  <si>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</si>
  <si>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</si>
  <si>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</si>
  <si>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</si>
  <si>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</si>
  <si>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</si>
  <si>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</si>
  <si>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</si>
  <si>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</si>
  <si>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</si>
  <si>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</si>
  <si>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</si>
  <si>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</si>
  <si>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</si>
  <si>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</si>
  <si>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</si>
  <si>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</si>
  <si>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</si>
  <si>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</si>
  <si>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</si>
  <si>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</si>
  <si>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</si>
  <si>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</si>
  <si>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</si>
  <si>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</si>
  <si>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</si>
  <si>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</si>
  <si>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</si>
  <si>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</si>
  <si>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</si>
  <si>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</si>
  <si>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</si>
  <si>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</si>
  <si>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</si>
  <si>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</si>
  <si>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</si>
  <si>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</si>
  <si>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</si>
  <si>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</si>
  <si>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</si>
  <si>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</si>
  <si>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</si>
  <si>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</si>
  <si>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</si>
  <si>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</si>
  <si>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</si>
  <si>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</si>
  <si>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</si>
  <si>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</si>
  <si>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</si>
  <si>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</si>
  <si>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</si>
  <si>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</si>
  <si>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</si>
  <si>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</si>
  <si>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</si>
  <si>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</si>
  <si>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</si>
  <si>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</si>
  <si>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</si>
  <si>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</si>
  <si>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</si>
  <si>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</si>
  <si>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</si>
  <si>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</si>
  <si>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</si>
  <si>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</si>
  <si>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</si>
  <si>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</si>
  <si>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</si>
  <si>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</si>
  <si>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</si>
  <si>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</si>
  <si>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</si>
  <si>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</si>
  <si>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</si>
  <si>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</si>
  <si>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</si>
  <si>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</si>
  <si>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</si>
  <si>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</si>
  <si>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</si>
  <si>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</si>
  <si>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</si>
  <si>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</si>
  <si>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</si>
  <si>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</si>
  <si>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</si>
  <si>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</si>
  <si>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</si>
  <si>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</si>
  <si>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</si>
  <si>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</si>
  <si>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</si>
  <si>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</si>
  <si>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</si>
  <si>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</si>
  <si>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</si>
  <si>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</si>
  <si>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</si>
  <si>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</si>
  <si>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</si>
  <si>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</si>
  <si>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</si>
  <si>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</si>
  <si>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</si>
  <si>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</si>
  <si>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</si>
  <si>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</si>
  <si>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</si>
  <si>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</si>
  <si>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</si>
  <si>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</si>
  <si>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</si>
  <si>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</si>
  <si>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</si>
  <si>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</si>
  <si>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</si>
  <si>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</si>
  <si>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</si>
  <si>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</si>
  <si>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</si>
  <si>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</si>
  <si>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</si>
  <si>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</si>
  <si>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</si>
  <si>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</si>
  <si>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</si>
  <si>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</si>
  <si>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</si>
  <si>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</si>
  <si>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</si>
  <si>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</si>
  <si>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</si>
  <si>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</si>
  <si>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</si>
  <si>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</si>
  <si>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</si>
  <si>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</si>
  <si>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</si>
  <si>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</si>
  <si>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</si>
  <si>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</si>
  <si>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</si>
  <si>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</si>
  <si>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</si>
  <si>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</si>
  <si>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</si>
  <si>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</si>
  <si>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</si>
  <si>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</si>
  <si>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</si>
  <si>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</si>
  <si>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</si>
  <si>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</si>
  <si>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</si>
  <si>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</si>
  <si>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</si>
  <si>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</si>
  <si>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</si>
  <si>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</si>
  <si>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</si>
  <si>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</si>
  <si>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</si>
  <si>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</si>
  <si>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</si>
  <si>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</si>
  <si>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</si>
  <si>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</si>
  <si>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</si>
  <si>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</si>
  <si>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</si>
  <si>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</si>
  <si>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</si>
  <si>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</si>
  <si>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</si>
  <si>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</si>
  <si>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</si>
  <si>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</si>
  <si>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</si>
  <si>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</si>
  <si>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</si>
  <si>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</si>
  <si>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</si>
  <si>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</si>
  <si>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</si>
  <si>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</si>
  <si>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</si>
  <si>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</si>
  <si>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</si>
  <si>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</si>
  <si>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</si>
  <si>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</si>
  <si>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</si>
  <si>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</si>
  <si>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</si>
  <si>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</si>
  <si>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</si>
  <si>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</si>
  <si>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</si>
  <si>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</si>
  <si>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</si>
  <si>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</si>
  <si>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</si>
  <si>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</si>
  <si>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</si>
  <si>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</si>
  <si>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</si>
  <si>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</si>
  <si>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</si>
  <si>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</si>
  <si>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</si>
  <si>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</si>
  <si>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</si>
  <si>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</si>
  <si>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</si>
  <si>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</si>
  <si>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</si>
  <si>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</si>
  <si>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</si>
  <si>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</si>
  <si>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</si>
  <si>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</si>
  <si>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</si>
  <si>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</si>
  <si>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</si>
  <si>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</si>
  <si>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</si>
  <si>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</si>
  <si>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</si>
  <si>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</si>
  <si>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</si>
  <si>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</si>
  <si>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</si>
  <si>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</si>
  <si>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</si>
  <si>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</si>
  <si>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</si>
  <si>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</si>
  <si>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</si>
  <si>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</si>
  <si>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</si>
  <si>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</si>
  <si>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</si>
  <si>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</si>
  <si>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</si>
  <si>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</si>
  <si>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</si>
  <si>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</si>
  <si>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</si>
  <si>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</si>
  <si>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</si>
  <si>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</si>
  <si>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</si>
  <si>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</si>
  <si>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</si>
  <si>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</si>
  <si>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</si>
  <si>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</si>
  <si>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</si>
  <si>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</si>
  <si>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</si>
  <si>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</si>
  <si>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</si>
  <si>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</si>
  <si>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</si>
  <si>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</si>
  <si>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</si>
  <si>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</si>
  <si>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</si>
  <si>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</si>
  <si>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</si>
  <si>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</si>
  <si>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</si>
  <si>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</si>
  <si>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</si>
  <si>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</si>
  <si>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</si>
  <si>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</si>
  <si>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</si>
  <si>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</si>
  <si>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</si>
  <si>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</si>
  <si>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</si>
  <si>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</si>
  <si>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</si>
  <si>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</si>
  <si>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</si>
  <si>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</si>
  <si>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</si>
  <si>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</si>
  <si>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</si>
  <si>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</si>
  <si>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</si>
  <si>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</si>
  <si>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</si>
  <si>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</si>
  <si>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</si>
  <si>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</si>
  <si>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</si>
  <si>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</si>
  <si>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</si>
  <si>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</si>
  <si>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</si>
  <si>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</si>
  <si>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</si>
  <si>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</si>
  <si>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</si>
  <si>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</si>
  <si>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</si>
  <si>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</si>
  <si>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</si>
  <si>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</si>
  <si>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</si>
  <si>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</si>
  <si>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</si>
  <si>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</si>
  <si>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</si>
  <si>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</si>
  <si>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</si>
  <si>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</si>
  <si>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</si>
  <si>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</si>
  <si>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</si>
  <si>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</si>
  <si>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</si>
  <si>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</si>
  <si>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</si>
  <si>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</si>
  <si>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</si>
  <si>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</si>
  <si>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</si>
  <si>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</si>
  <si>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</si>
  <si>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</si>
  <si>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</si>
  <si>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</si>
  <si>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</si>
  <si>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</si>
  <si>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</si>
  <si>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</si>
  <si>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</si>
  <si>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</si>
  <si>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</si>
  <si>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</si>
  <si>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</si>
  <si>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</si>
  <si>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</si>
  <si>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</si>
  <si>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</si>
  <si>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</si>
  <si>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</si>
  <si>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</si>
  <si>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</si>
  <si>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</si>
  <si>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</si>
  <si>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</si>
  <si>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</si>
  <si>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</si>
  <si>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</si>
  <si>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</si>
  <si>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</si>
  <si>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</si>
  <si>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</si>
  <si>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</si>
  <si>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</si>
  <si>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</si>
  <si>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</si>
  <si>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</si>
  <si>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</si>
  <si>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</si>
  <si>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</si>
  <si>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</si>
  <si>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</si>
  <si>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</si>
  <si>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</si>
  <si>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</si>
  <si>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</si>
  <si>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</si>
  <si>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</si>
  <si>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</si>
  <si>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</si>
  <si>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</si>
  <si>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</si>
  <si>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</si>
  <si>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</si>
  <si>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</si>
  <si>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</si>
  <si>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</si>
  <si>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</si>
  <si>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</si>
  <si>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</si>
  <si>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</si>
  <si>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</si>
  <si>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</si>
  <si>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</si>
  <si>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</si>
  <si>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</si>
  <si>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</si>
  <si>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</si>
  <si>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</si>
  <si>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</si>
  <si>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</si>
  <si>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</si>
  <si>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</si>
  <si>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</si>
  <si>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</si>
  <si>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</si>
  <si>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</si>
  <si>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</si>
  <si>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</si>
  <si>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</si>
  <si>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</si>
  <si>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</si>
  <si>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</si>
  <si>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</si>
  <si>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</si>
  <si>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</si>
  <si>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</si>
  <si>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</si>
  <si>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</si>
  <si>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</si>
  <si>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</si>
  <si>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</si>
  <si>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</si>
  <si>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</si>
  <si>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</si>
  <si>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</si>
  <si>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</si>
  <si>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</si>
  <si>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</si>
  <si>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</si>
  <si>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</si>
  <si>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</si>
  <si>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</si>
  <si>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</si>
  <si>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</si>
  <si>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</si>
  <si>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</si>
  <si>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</si>
  <si>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</si>
  <si>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</si>
  <si>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</si>
  <si>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</si>
  <si>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</si>
  <si>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</si>
  <si>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</si>
  <si>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</si>
  <si>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</si>
  <si>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</si>
  <si>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</si>
  <si>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</si>
  <si>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</si>
  <si>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</si>
  <si>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</si>
  <si>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</si>
  <si>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</si>
  <si>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</si>
  <si>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</si>
  <si>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</si>
  <si>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</si>
  <si>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</si>
  <si>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</si>
  <si>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</si>
  <si>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</si>
  <si>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</si>
  <si>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</si>
  <si>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</si>
  <si>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</si>
  <si>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</si>
  <si>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</si>
  <si>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</si>
  <si>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</si>
  <si>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</si>
  <si>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</si>
  <si>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</si>
  <si>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</si>
  <si>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</si>
  <si>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</si>
  <si>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</si>
  <si>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</si>
  <si>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</si>
  <si>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</si>
  <si>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</si>
  <si>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</si>
  <si>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</si>
  <si>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</si>
  <si>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</si>
  <si>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</si>
  <si>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</si>
  <si>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</si>
  <si>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</si>
  <si>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</si>
  <si>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</si>
  <si>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</si>
  <si>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</si>
  <si>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</si>
  <si>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</si>
  <si>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</si>
  <si>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</si>
  <si>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</si>
  <si>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</si>
  <si>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</si>
  <si>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</si>
  <si>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</si>
  <si>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</si>
  <si>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</si>
  <si>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</si>
  <si>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</si>
  <si>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</si>
  <si>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</si>
  <si>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</si>
  <si>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</si>
  <si>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</si>
  <si>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</si>
  <si>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</si>
  <si>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</si>
  <si>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</si>
  <si>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</si>
  <si>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</si>
  <si>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</si>
  <si>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</si>
  <si>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</si>
  <si>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</si>
  <si>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</si>
  <si>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</si>
  <si>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</si>
  <si>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</si>
  <si>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</si>
  <si>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</si>
  <si>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</si>
  <si>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</si>
  <si>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</si>
  <si>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</si>
  <si>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</si>
  <si>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</si>
  <si>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</si>
  <si>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</si>
  <si>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</si>
  <si>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</si>
  <si>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</si>
  <si>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</si>
  <si>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</si>
  <si>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</si>
  <si>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</si>
  <si>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</si>
  <si>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</si>
  <si>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</si>
  <si>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</si>
  <si>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</si>
  <si>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</si>
  <si>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</si>
  <si>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</si>
  <si>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</si>
  <si>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</si>
  <si>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</si>
  <si>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</si>
  <si>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</si>
  <si>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</si>
  <si>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</si>
  <si>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</si>
  <si>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</si>
  <si>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</si>
  <si>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</si>
  <si>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</si>
  <si>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</si>
  <si>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</si>
  <si>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</si>
  <si>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</si>
  <si>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</si>
  <si>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</si>
  <si>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</si>
  <si>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</si>
  <si>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</si>
  <si>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</si>
  <si>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</si>
  <si>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</si>
  <si>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</si>
  <si>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</si>
  <si>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</si>
  <si>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</si>
  <si>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</si>
  <si>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</si>
  <si>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</si>
  <si>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</si>
  <si>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</si>
  <si>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</si>
  <si>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</si>
  <si>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</si>
  <si>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</si>
  <si>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</si>
  <si>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</si>
  <si>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</si>
  <si>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</si>
  <si>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</si>
  <si>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</si>
  <si>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</si>
  <si>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</si>
  <si>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</si>
  <si>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</si>
  <si>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</si>
  <si>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</si>
  <si>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</si>
  <si>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</si>
  <si>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</si>
  <si>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</si>
  <si>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</si>
  <si>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</si>
  <si>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</si>
  <si>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</si>
  <si>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</si>
  <si>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</si>
  <si>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</si>
  <si>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</si>
  <si>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</si>
  <si>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</si>
  <si>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</si>
  <si>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</si>
  <si>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</si>
  <si>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</si>
  <si>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</si>
  <si>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</si>
  <si>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</si>
  <si>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</si>
  <si>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</si>
  <si>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</si>
  <si>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</si>
  <si>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</si>
  <si>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</si>
  <si>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</si>
  <si>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</si>
  <si>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</si>
  <si>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</si>
  <si>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</si>
  <si>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</si>
  <si>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</si>
  <si>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</si>
  <si>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</si>
  <si>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</si>
  <si>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</si>
  <si>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</si>
  <si>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</si>
  <si>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</si>
  <si>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</si>
  <si>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</si>
  <si>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</si>
  <si>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</si>
  <si>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</si>
  <si>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</si>
  <si>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</si>
  <si>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</si>
  <si>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</si>
  <si>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</si>
  <si>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</si>
  <si>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</si>
  <si>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</si>
  <si>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</si>
  <si>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</si>
  <si>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</si>
  <si>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</si>
  <si>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</si>
  <si>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</si>
  <si>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</si>
  <si>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</si>
  <si>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</si>
  <si>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</si>
  <si>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</si>
  <si>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</si>
  <si>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</si>
  <si>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</si>
  <si>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</si>
  <si>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</si>
  <si>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</si>
  <si>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</si>
  <si>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</si>
  <si>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</si>
  <si>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</si>
  <si>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</si>
  <si>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</si>
  <si>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</si>
  <si>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</si>
  <si>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</si>
  <si>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</si>
  <si>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</si>
  <si>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</si>
  <si>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</si>
  <si>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</si>
  <si>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</si>
  <si>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</si>
  <si>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</si>
  <si>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</si>
  <si>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</si>
  <si>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</si>
  <si>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</si>
  <si>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</si>
  <si>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</si>
  <si>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</si>
  <si>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</si>
  <si>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</si>
  <si>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</si>
  <si>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</si>
  <si>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</si>
  <si>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</si>
  <si>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</si>
  <si>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</si>
  <si>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</si>
  <si>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</si>
  <si>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</si>
  <si>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</si>
  <si>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</si>
  <si>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</si>
  <si>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</si>
  <si>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</si>
  <si>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</si>
  <si>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</si>
  <si>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</si>
  <si>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</si>
  <si>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</si>
  <si>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</si>
  <si>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</si>
  <si>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</si>
  <si>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</si>
  <si>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</si>
  <si>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</si>
  <si>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</si>
  <si>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</si>
  <si>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</si>
  <si>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</si>
  <si>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</si>
  <si>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</si>
  <si>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</si>
  <si>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</si>
  <si>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</si>
  <si>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</si>
  <si>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</si>
  <si>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</si>
  <si>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</si>
  <si>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</si>
  <si>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</si>
  <si>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</si>
  <si>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</si>
  <si>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</si>
  <si>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</si>
  <si>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</si>
  <si>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</si>
  <si>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</si>
  <si>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</si>
  <si>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</si>
  <si>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</si>
  <si>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</si>
  <si>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</si>
  <si>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</si>
  <si>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</si>
  <si>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</si>
  <si>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</si>
  <si>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</si>
  <si>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</si>
  <si>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</si>
  <si>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</si>
  <si>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</si>
  <si>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</si>
  <si>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</si>
  <si>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</si>
  <si>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</si>
  <si>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</si>
  <si>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</si>
  <si>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</si>
  <si>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</si>
  <si>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</si>
  <si>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</si>
  <si>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</si>
  <si>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</si>
  <si>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</si>
  <si>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</si>
  <si>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</si>
  <si>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</si>
  <si>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</si>
  <si>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</si>
  <si>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</si>
  <si>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</si>
  <si>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</si>
  <si>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</si>
  <si>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</si>
  <si>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</si>
  <si>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</si>
  <si>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</si>
  <si>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</si>
  <si>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</si>
  <si>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</si>
  <si>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</si>
  <si>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</si>
  <si>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</si>
  <si>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</si>
  <si>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</si>
  <si>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</si>
  <si>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</si>
  <si>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</si>
  <si>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</si>
  <si>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</si>
  <si>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</si>
  <si>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</si>
  <si>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</si>
  <si>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</si>
  <si>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</si>
  <si>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</si>
  <si>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</si>
  <si>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</si>
  <si>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</si>
  <si>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</si>
  <si>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</si>
  <si>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</si>
  <si>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</si>
  <si>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</si>
  <si>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</si>
  <si>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</si>
  <si>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</si>
  <si>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</si>
  <si>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</si>
  <si>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</si>
  <si>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</si>
  <si>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</si>
  <si>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</si>
  <si>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</si>
  <si>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</si>
  <si>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</si>
  <si>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</si>
  <si>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</si>
  <si>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</si>
  <si>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</si>
  <si>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</si>
  <si>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</si>
  <si>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</si>
  <si>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</si>
  <si>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</si>
  <si>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</si>
  <si>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</si>
  <si>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</si>
  <si>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</si>
  <si>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</si>
  <si>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</si>
  <si>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</si>
  <si>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</si>
  <si>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</si>
  <si>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</si>
  <si>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</si>
  <si>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</si>
  <si>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</si>
  <si>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</si>
  <si>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</si>
  <si>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</si>
  <si>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</si>
  <si>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</si>
  <si>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</si>
  <si>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</si>
  <si>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</si>
  <si>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</si>
  <si>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</si>
  <si>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</si>
  <si>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</si>
  <si>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</si>
  <si>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</si>
  <si>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</si>
  <si>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</si>
  <si>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</si>
  <si>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</si>
  <si>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</si>
  <si>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</si>
  <si>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</si>
  <si>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</si>
  <si>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</si>
  <si>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</si>
  <si>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</si>
  <si>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</si>
  <si>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</si>
  <si>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</si>
  <si>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</si>
  <si>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</si>
  <si>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</si>
  <si>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</si>
  <si>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</si>
  <si>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</si>
  <si>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</si>
  <si>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</si>
  <si>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</si>
  <si>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</si>
  <si>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</si>
  <si>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</si>
  <si>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</si>
  <si>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</si>
  <si>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</si>
  <si>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</si>
  <si>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</si>
  <si>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</si>
  <si>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</si>
  <si>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</si>
  <si>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</si>
  <si>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</si>
  <si>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</si>
  <si>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</si>
  <si>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</si>
  <si>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</si>
  <si>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</si>
  <si>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</si>
  <si>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</si>
  <si>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</si>
  <si>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</si>
  <si>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</si>
  <si>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</si>
  <si>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</si>
  <si>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</si>
  <si>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</si>
  <si>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</si>
  <si>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</si>
  <si>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</si>
  <si>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</si>
  <si>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</si>
  <si>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</si>
  <si>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</si>
  <si>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</si>
  <si>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</si>
  <si>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</si>
  <si>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</si>
  <si>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</si>
  <si>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</si>
  <si>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</si>
  <si>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</si>
  <si>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</si>
  <si>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</si>
  <si>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</si>
  <si>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</si>
  <si>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</si>
  <si>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</si>
  <si>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</si>
  <si>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</si>
  <si>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</si>
  <si>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</si>
  <si>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</si>
  <si>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</si>
  <si>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</si>
  <si>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</si>
  <si>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</si>
  <si>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</si>
  <si>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</si>
  <si>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</si>
  <si>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</si>
  <si>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</si>
  <si>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</si>
  <si>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</si>
  <si>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</si>
  <si>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</si>
  <si>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</si>
  <si>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</si>
  <si>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</si>
  <si>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</si>
  <si>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</si>
  <si>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</si>
  <si>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</si>
  <si>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</si>
  <si>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</si>
  <si>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</si>
  <si>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</si>
  <si>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</si>
  <si>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</si>
  <si>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</si>
  <si>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</si>
  <si>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</si>
  <si>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</si>
  <si>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</si>
  <si>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</si>
  <si>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</si>
  <si>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</si>
  <si>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</si>
  <si>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</si>
  <si>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</si>
  <si>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</si>
  <si>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</si>
  <si>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</si>
  <si>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</si>
  <si>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</si>
  <si>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</si>
  <si>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</si>
  <si>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</si>
  <si>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</si>
  <si>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</si>
  <si>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</si>
  <si>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</si>
  <si>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</si>
  <si>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</si>
  <si>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</si>
  <si>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</si>
  <si>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</si>
  <si>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</si>
  <si>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</si>
  <si>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</si>
  <si>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</si>
  <si>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</si>
  <si>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</si>
  <si>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</si>
  <si>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</si>
  <si>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</si>
  <si>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</si>
  <si>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</si>
  <si>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</si>
  <si>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</si>
  <si>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</si>
  <si>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</si>
  <si>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</si>
  <si>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</si>
  <si>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</si>
  <si>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</si>
  <si>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</si>
  <si>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</si>
  <si>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</si>
  <si>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</si>
  <si>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</si>
  <si>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</si>
  <si>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</si>
  <si>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</si>
  <si>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</si>
  <si>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</si>
  <si>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</si>
  <si>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</si>
  <si>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</si>
  <si>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</si>
  <si>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</si>
  <si>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</si>
  <si>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</si>
  <si>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</si>
  <si>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</si>
  <si>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</si>
  <si>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</si>
  <si>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</si>
  <si>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</si>
  <si>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</si>
  <si>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</si>
  <si>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</si>
  <si>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</si>
  <si>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</si>
  <si>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</si>
  <si>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</si>
  <si>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</si>
  <si>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</si>
  <si>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</si>
  <si>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</si>
  <si>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</si>
  <si>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</si>
  <si>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</si>
  <si>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</si>
  <si>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</si>
  <si>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</si>
  <si>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</si>
  <si>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</si>
  <si>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</si>
  <si>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</si>
  <si>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</si>
  <si>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</si>
  <si>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</si>
  <si>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</si>
  <si>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</si>
  <si>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</si>
  <si>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</si>
  <si>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</si>
  <si>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</si>
  <si>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</si>
  <si>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</si>
  <si>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</si>
  <si>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</si>
  <si>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</si>
  <si>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</si>
  <si>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</si>
  <si>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</si>
  <si>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</si>
  <si>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</si>
  <si>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</si>
  <si>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</si>
  <si>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</si>
  <si>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</si>
  <si>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</si>
  <si>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</si>
  <si>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</si>
  <si>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</si>
  <si>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</si>
  <si>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</si>
  <si>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</si>
  <si>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</si>
  <si>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</si>
  <si>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</si>
  <si>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</si>
  <si>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</si>
  <si>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</si>
  <si>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</si>
  <si>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</si>
  <si>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</si>
  <si>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</si>
  <si>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</si>
  <si>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</si>
  <si>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</si>
  <si>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</si>
  <si>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</si>
  <si>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</si>
  <si>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</si>
  <si>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</si>
  <si>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</si>
  <si>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</si>
  <si>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</si>
  <si>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</si>
  <si>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</si>
  <si>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</si>
  <si>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</si>
  <si>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</si>
  <si>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</si>
  <si>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</si>
  <si>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</si>
  <si>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</si>
  <si>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</si>
  <si>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</si>
  <si>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</si>
  <si>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</si>
  <si>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</si>
  <si>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</si>
  <si>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</si>
  <si>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</si>
  <si>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</si>
  <si>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</si>
  <si>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</si>
  <si>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</si>
  <si>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</si>
  <si>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</si>
  <si>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</si>
  <si>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</si>
  <si>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</si>
  <si>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</si>
  <si>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</si>
  <si>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</si>
  <si>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</si>
  <si>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</si>
  <si>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</si>
  <si>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</si>
  <si>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</si>
  <si>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</si>
  <si>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</si>
  <si>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</si>
  <si>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</si>
  <si>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</si>
  <si>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</si>
  <si>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</si>
  <si>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</si>
  <si>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</si>
  <si>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</si>
  <si>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</si>
  <si>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</si>
  <si>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</si>
  <si>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</si>
  <si>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</si>
  <si>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</si>
  <si>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</si>
  <si>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</si>
  <si>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</si>
  <si>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</si>
  <si>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</si>
  <si>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</si>
  <si>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</si>
  <si>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</si>
  <si>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</si>
  <si>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</si>
  <si>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</si>
  <si>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</si>
  <si>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</si>
  <si>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</si>
  <si>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</si>
  <si>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</si>
  <si>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</si>
  <si>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</si>
  <si>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</si>
  <si>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</si>
  <si>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</si>
  <si>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</si>
  <si>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</si>
  <si>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</si>
  <si>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</si>
  <si>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</si>
  <si>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</si>
  <si>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</si>
  <si>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</si>
  <si>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</si>
  <si>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</si>
  <si>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</si>
  <si>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</si>
  <si>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</si>
  <si>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</si>
  <si>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</si>
  <si>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</si>
  <si>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</si>
  <si>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</si>
  <si>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</si>
  <si>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</si>
  <si>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</si>
  <si>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</si>
  <si>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</si>
  <si>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</si>
  <si>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</si>
  <si>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</si>
  <si>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</si>
  <si>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</si>
  <si>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</si>
  <si>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</si>
  <si>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</si>
  <si>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</si>
  <si>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</si>
  <si>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</si>
  <si>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</si>
  <si>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</si>
  <si>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</si>
  <si>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</si>
  <si>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</si>
  <si>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</si>
  <si>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</si>
  <si>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</si>
  <si>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</si>
  <si>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</si>
  <si>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</si>
  <si>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</si>
  <si>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</si>
  <si>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</si>
  <si>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</si>
  <si>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</si>
  <si>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</si>
  <si>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</si>
  <si>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</si>
  <si>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</si>
  <si>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</si>
  <si>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</si>
  <si>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</si>
  <si>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</si>
  <si>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</si>
  <si>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</si>
  <si>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</si>
  <si>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</si>
  <si>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</si>
  <si>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</si>
  <si>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</si>
  <si>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</si>
  <si>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</si>
  <si>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</si>
  <si>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</si>
  <si>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</si>
  <si>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</si>
  <si>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</si>
  <si>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</si>
  <si>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</si>
  <si>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</si>
  <si>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</si>
  <si>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</si>
  <si>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</si>
  <si>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</si>
  <si>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</si>
  <si>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</si>
  <si>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</si>
  <si>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</si>
  <si>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</si>
  <si>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</si>
  <si>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</si>
  <si>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</si>
  <si>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</si>
  <si>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</si>
  <si>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</si>
  <si>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</si>
  <si>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</si>
  <si>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</si>
  <si>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</si>
  <si>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</si>
  <si>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</si>
  <si>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</si>
  <si>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</si>
  <si>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</si>
  <si>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</si>
  <si>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</si>
  <si>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</si>
  <si>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</si>
  <si>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</si>
  <si>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</si>
  <si>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</si>
  <si>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</si>
  <si>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</si>
  <si>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</si>
  <si>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</si>
  <si>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</si>
  <si>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</si>
  <si>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</si>
  <si>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</si>
  <si>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</si>
  <si>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</si>
  <si>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</si>
  <si>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</si>
  <si>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</si>
  <si>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</si>
  <si>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</si>
  <si>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</si>
  <si>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</si>
  <si>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</si>
  <si>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</si>
  <si>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</si>
  <si>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</si>
  <si>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</si>
  <si>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</si>
  <si>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</si>
  <si>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</si>
  <si>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</si>
  <si>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</si>
  <si>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</si>
  <si>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</si>
  <si>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</si>
  <si>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</si>
  <si>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</si>
  <si>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</si>
  <si>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</si>
  <si>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</si>
  <si>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</si>
  <si>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</si>
  <si>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</si>
  <si>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</si>
  <si>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</si>
  <si>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</si>
  <si>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</si>
  <si>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</si>
  <si>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</si>
  <si>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</si>
  <si>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</si>
  <si>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</si>
  <si>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</si>
  <si>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</si>
  <si>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</si>
  <si>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</si>
  <si>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</si>
  <si>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</si>
  <si>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</si>
  <si>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</si>
  <si>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</si>
  <si>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</si>
  <si>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</si>
  <si>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</si>
  <si>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</si>
  <si>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</si>
  <si>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</si>
  <si>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</si>
  <si>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</si>
  <si>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</si>
  <si>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</si>
  <si>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</si>
  <si>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</si>
  <si>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</si>
  <si>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</si>
  <si>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</si>
  <si>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</si>
  <si>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</si>
  <si>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</si>
  <si>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</si>
  <si>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</si>
  <si>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</si>
  <si>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</si>
  <si>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</si>
  <si>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</si>
  <si>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</si>
  <si>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</si>
  <si>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</si>
  <si>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</si>
  <si>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</si>
  <si>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</si>
  <si>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</si>
  <si>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</si>
  <si>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</si>
  <si>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</si>
  <si>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</si>
  <si>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</si>
  <si>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</si>
  <si>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</si>
  <si>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</si>
  <si>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</si>
  <si>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</si>
  <si>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</si>
  <si>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</si>
  <si>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</si>
  <si>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</si>
  <si>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</si>
  <si>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</si>
  <si>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</si>
  <si>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</si>
  <si>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</si>
  <si>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</si>
  <si>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</si>
  <si>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</si>
  <si>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</si>
  <si>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</si>
  <si>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</si>
  <si>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</si>
  <si>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</si>
  <si>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</si>
  <si>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</si>
  <si>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</si>
  <si>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</si>
  <si>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</si>
  <si>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</si>
  <si>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</si>
  <si>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</si>
  <si>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</si>
  <si>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</si>
  <si>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</si>
  <si>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</si>
  <si>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</si>
  <si>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</si>
  <si>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</si>
  <si>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</si>
  <si>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</si>
  <si>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</si>
  <si>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</si>
  <si>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</si>
  <si>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</si>
  <si>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</si>
  <si>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</si>
  <si>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</si>
  <si>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</si>
  <si>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</si>
  <si>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</si>
  <si>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</si>
  <si>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</si>
  <si>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</si>
  <si>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</si>
  <si>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</si>
  <si>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</si>
  <si>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</si>
  <si>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</si>
  <si>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</si>
  <si>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</si>
  <si>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</si>
  <si>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</si>
  <si>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</si>
  <si>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</si>
  <si>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</si>
  <si>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</si>
  <si>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</si>
  <si>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</si>
  <si>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</si>
  <si>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</si>
  <si>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</si>
  <si>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</si>
  <si>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</si>
  <si>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</si>
  <si>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</si>
  <si>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</si>
  <si>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</si>
  <si>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</si>
  <si>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</si>
  <si>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</si>
  <si>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</si>
  <si>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</si>
  <si>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</si>
  <si>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</si>
  <si>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</si>
  <si>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</si>
  <si>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</si>
  <si>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</si>
  <si>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</si>
  <si>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</si>
  <si>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</si>
  <si>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</si>
  <si>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</si>
  <si>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</si>
  <si>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</si>
  <si>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</si>
  <si>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</si>
  <si>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</si>
  <si>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</si>
  <si>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</si>
  <si>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</si>
  <si>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</si>
  <si>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</si>
  <si>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</si>
  <si>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</si>
  <si>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</si>
  <si>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</si>
  <si>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</si>
  <si>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</si>
  <si>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</si>
  <si>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</si>
  <si>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</si>
  <si>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</si>
  <si>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</si>
  <si>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</si>
  <si>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</si>
  <si>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</si>
  <si>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</si>
  <si>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</si>
  <si>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</si>
  <si>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</si>
  <si>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</si>
  <si>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</si>
  <si>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</si>
  <si>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</si>
  <si>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</si>
  <si>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</si>
  <si>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</si>
  <si>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</si>
  <si>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</si>
  <si>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</si>
  <si>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</si>
  <si>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</si>
  <si>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</si>
  <si>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</si>
  <si>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</si>
  <si>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</si>
  <si>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</si>
  <si>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</si>
  <si>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</si>
  <si>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</si>
  <si>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</si>
  <si>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</si>
  <si>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</si>
  <si>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</si>
  <si>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</si>
  <si>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</si>
  <si>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</si>
  <si>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</si>
  <si>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</si>
  <si>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</si>
  <si>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</si>
  <si>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</si>
  <si>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</si>
  <si>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</si>
  <si>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</si>
  <si>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</si>
  <si>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</si>
  <si>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</si>
  <si>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</si>
  <si>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</si>
  <si>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</si>
  <si>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</si>
  <si>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</si>
  <si>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</si>
  <si>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</si>
  <si>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</si>
  <si>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</si>
  <si>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</si>
  <si>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</si>
  <si>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</si>
  <si>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</si>
  <si>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</si>
  <si>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</si>
  <si>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</si>
  <si>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</si>
  <si>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</si>
  <si>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</si>
  <si>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</si>
  <si>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</si>
  <si>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</si>
  <si>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</si>
  <si>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</si>
  <si>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</si>
  <si>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</si>
  <si>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</si>
  <si>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</si>
  <si>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</si>
  <si>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</si>
  <si>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</si>
  <si>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</si>
  <si>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</si>
  <si>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</si>
  <si>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</si>
  <si>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</si>
  <si>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</si>
  <si>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</si>
  <si>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</si>
  <si>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</si>
  <si>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</si>
  <si>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</si>
  <si>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</si>
  <si>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</si>
  <si>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</si>
  <si>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</si>
  <si>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</si>
  <si>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</si>
  <si>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</si>
  <si>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</si>
  <si>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</si>
  <si>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</si>
  <si>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</si>
  <si>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</si>
  <si>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</si>
  <si>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</si>
  <si>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</si>
  <si>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</si>
  <si>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</si>
  <si>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</si>
  <si>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</si>
  <si>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</si>
  <si>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</si>
  <si>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</si>
  <si>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</si>
  <si>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</si>
  <si>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</si>
  <si>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</si>
  <si>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</si>
  <si>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</si>
  <si>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</si>
  <si>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</si>
  <si>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</si>
  <si>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</si>
  <si>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</si>
  <si>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</si>
  <si>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</si>
  <si>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</si>
  <si>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</si>
  <si>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</si>
  <si>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</si>
  <si>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</si>
  <si>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</si>
  <si>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</si>
  <si>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</si>
  <si>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</si>
  <si>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</si>
  <si>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</si>
  <si>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</si>
  <si>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</si>
  <si>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</si>
  <si>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</si>
  <si>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</si>
  <si>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</si>
  <si>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</si>
  <si>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</si>
  <si>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</si>
  <si>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</si>
  <si>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</si>
  <si>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</si>
  <si>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</si>
  <si>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</si>
  <si>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</si>
  <si>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</si>
  <si>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</si>
  <si>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</si>
  <si>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</si>
  <si>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</si>
  <si>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</si>
  <si>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</si>
  <si>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</si>
  <si>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</si>
  <si>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</si>
  <si>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</si>
  <si>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</si>
  <si>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</si>
  <si>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</si>
  <si>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</si>
  <si>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</si>
  <si>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</si>
  <si>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</si>
  <si>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</si>
  <si>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</si>
  <si>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</si>
  <si>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</si>
  <si>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</si>
  <si>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</si>
  <si>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</si>
  <si>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</si>
  <si>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</si>
  <si>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</si>
  <si>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</si>
  <si>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</si>
  <si>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</si>
  <si>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</si>
  <si>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</si>
  <si>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</si>
  <si>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</si>
  <si>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</si>
  <si>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</si>
  <si>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</si>
  <si>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</si>
  <si>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</si>
  <si>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</si>
  <si>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</si>
  <si>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</si>
  <si>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</si>
  <si>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</si>
  <si>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</si>
  <si>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</si>
  <si>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</si>
  <si>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</si>
  <si>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</si>
  <si>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</si>
  <si>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</si>
  <si>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</si>
  <si>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</si>
  <si>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</si>
  <si>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</si>
  <si>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</si>
  <si>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</si>
  <si>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</si>
  <si>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</si>
  <si>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</si>
  <si>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</si>
  <si>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</si>
  <si>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</si>
  <si>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</si>
  <si>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</si>
  <si>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</si>
  <si>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</si>
  <si>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</si>
  <si>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</si>
  <si>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</si>
  <si>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</si>
  <si>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</si>
  <si>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</si>
  <si>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</si>
  <si>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</si>
  <si>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</si>
  <si>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</si>
  <si>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</si>
  <si>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</si>
  <si>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</si>
  <si>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</si>
  <si>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</si>
  <si>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</si>
  <si>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</si>
  <si>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</si>
  <si>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</si>
  <si>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</si>
  <si>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</si>
  <si>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</si>
  <si>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</si>
  <si>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</si>
  <si>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</si>
  <si>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</si>
  <si>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</si>
  <si>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</si>
  <si>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</si>
  <si>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</si>
  <si>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</si>
  <si>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</si>
  <si>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</si>
  <si>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</si>
  <si>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</si>
  <si>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</si>
  <si>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</si>
  <si>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</si>
  <si>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</si>
  <si>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</si>
  <si>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</si>
  <si>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</si>
  <si>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</si>
  <si>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</si>
  <si>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</si>
  <si>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</si>
  <si>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</si>
  <si>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</si>
  <si>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</si>
  <si>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</si>
  <si>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</si>
  <si>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</si>
  <si>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</si>
  <si>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</si>
  <si>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</si>
  <si>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</si>
  <si>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</si>
  <si>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</si>
  <si>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</si>
  <si>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</si>
  <si>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</si>
  <si>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</si>
  <si>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</si>
  <si>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</si>
  <si>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</si>
  <si>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</si>
  <si>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</si>
  <si>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</si>
  <si>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</si>
  <si>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</si>
  <si>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</si>
  <si>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</si>
  <si>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</si>
  <si>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</si>
  <si>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</si>
  <si>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</si>
  <si>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</si>
  <si>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</si>
  <si>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</si>
  <si>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</si>
  <si>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</si>
  <si>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</si>
  <si>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</si>
  <si>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</si>
  <si>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</si>
  <si>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</si>
  <si>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</si>
  <si>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</si>
  <si>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</si>
  <si>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</si>
  <si>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</si>
  <si>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</si>
  <si>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</si>
  <si>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</si>
  <si>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</si>
  <si>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</si>
  <si>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</si>
  <si>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</si>
  <si>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</si>
  <si>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</si>
  <si>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</si>
  <si>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</si>
  <si>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</si>
  <si>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</si>
  <si>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</si>
  <si>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</si>
  <si>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</si>
  <si>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</si>
  <si>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</si>
  <si>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</si>
  <si>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</si>
  <si>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</si>
  <si>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</si>
  <si>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</si>
  <si>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</si>
  <si>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</si>
  <si>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</si>
  <si>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</si>
  <si>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</si>
  <si>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</si>
  <si>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</si>
  <si>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</si>
  <si>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</si>
  <si>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</si>
  <si>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</si>
  <si>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</si>
  <si>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</si>
  <si>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</si>
  <si>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</si>
  <si>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</si>
  <si>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</si>
  <si>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</si>
  <si>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</si>
  <si>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</si>
  <si>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</si>
  <si>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</si>
  <si>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</si>
  <si>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</si>
  <si>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</si>
  <si>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</si>
  <si>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</si>
  <si>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</si>
  <si>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</si>
  <si>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</si>
  <si>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</si>
  <si>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</si>
  <si>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</si>
  <si>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</si>
  <si>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</si>
  <si>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</si>
  <si>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</si>
  <si>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</si>
  <si>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</si>
  <si>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</si>
  <si>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</si>
  <si>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</si>
  <si>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</si>
  <si>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</si>
  <si>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</si>
  <si>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</si>
  <si>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</si>
  <si>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</si>
  <si>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</si>
  <si>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</si>
  <si>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</si>
  <si>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</si>
  <si>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</si>
  <si>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</si>
  <si>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</si>
  <si>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</si>
  <si>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</si>
  <si>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</si>
  <si>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</si>
  <si>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</si>
  <si>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</si>
  <si>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</si>
  <si>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</si>
  <si>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</si>
  <si>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</si>
  <si>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</si>
  <si>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</si>
  <si>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</si>
  <si>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</si>
  <si>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</si>
  <si>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</si>
  <si>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</si>
  <si>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</si>
  <si>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</si>
  <si>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</si>
  <si>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</si>
  <si>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</si>
  <si>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</si>
  <si>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</si>
  <si>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</si>
  <si>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</si>
  <si>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</si>
  <si>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</si>
  <si>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</si>
  <si>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</si>
  <si>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</si>
  <si>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</si>
  <si>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</si>
  <si>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</si>
  <si>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</si>
  <si>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</si>
  <si>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</si>
  <si>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</si>
  <si>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</si>
  <si>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</si>
  <si>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</si>
  <si>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</si>
  <si>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</si>
  <si>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</si>
  <si>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</si>
  <si>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</si>
  <si>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</si>
  <si>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</si>
  <si>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</si>
  <si>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</si>
  <si>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</si>
  <si>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</si>
  <si>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</si>
  <si>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</si>
  <si>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</si>
  <si>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</si>
  <si>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</si>
  <si>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</si>
  <si>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</si>
  <si>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</si>
  <si>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</si>
  <si>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</si>
  <si>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</si>
  <si>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</si>
  <si>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</si>
  <si>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</si>
  <si>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</si>
  <si>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</si>
  <si>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</si>
  <si>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</si>
  <si>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</si>
  <si>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</si>
  <si>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</si>
  <si>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</si>
  <si>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</si>
  <si>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</si>
  <si>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</si>
  <si>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</si>
  <si>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</si>
  <si>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</si>
  <si>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</si>
  <si>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</si>
  <si>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</si>
  <si>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</si>
  <si>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</si>
  <si>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</si>
  <si>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</si>
  <si>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</si>
  <si>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</si>
  <si>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</si>
  <si>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</si>
  <si>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</si>
  <si>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</si>
  <si>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</si>
  <si>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</si>
  <si>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</si>
  <si>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</si>
  <si>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</si>
  <si>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</si>
  <si>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</si>
  <si>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</si>
  <si>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</si>
  <si>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</si>
  <si>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</si>
  <si>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</si>
  <si>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</si>
  <si>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</si>
  <si>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</si>
  <si>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</si>
  <si>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</si>
  <si>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</si>
  <si>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</si>
  <si>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</si>
  <si>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</si>
  <si>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</si>
  <si>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</si>
  <si>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</si>
  <si>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</si>
  <si>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</si>
  <si>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</si>
  <si>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</si>
  <si>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</si>
  <si>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</si>
  <si>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</si>
  <si>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</si>
  <si>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</si>
  <si>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</si>
  <si>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</si>
  <si>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</si>
  <si>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</si>
  <si>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</si>
  <si>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</si>
  <si>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</si>
  <si>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</si>
  <si>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</si>
  <si>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</si>
  <si>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</si>
  <si>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</si>
  <si>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</si>
  <si>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</si>
  <si>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</si>
  <si>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</si>
  <si>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</si>
  <si>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</si>
  <si>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</si>
  <si>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</si>
  <si>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</si>
  <si>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</si>
  <si>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</si>
  <si>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</si>
  <si>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</si>
  <si>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</si>
  <si>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</si>
  <si>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</si>
  <si>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</si>
  <si>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</si>
  <si>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</si>
  <si>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</si>
  <si>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</si>
  <si>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</si>
  <si>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</si>
  <si>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</si>
  <si>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</si>
  <si>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</si>
  <si>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</si>
  <si>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</si>
  <si>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</si>
  <si>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</si>
  <si>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</si>
  <si>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</si>
  <si>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</si>
  <si>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</si>
  <si>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</si>
  <si>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</si>
  <si>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</si>
  <si>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</si>
  <si>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</si>
  <si>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</si>
  <si>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</si>
  <si>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</si>
  <si>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</si>
  <si>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</si>
  <si>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</si>
  <si>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</si>
  <si>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</si>
  <si>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</si>
  <si>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</si>
  <si>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</si>
  <si>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</si>
  <si>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</si>
  <si>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</si>
  <si>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</si>
  <si>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</si>
  <si>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</si>
  <si>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</si>
  <si>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</si>
  <si>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</si>
  <si>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</si>
  <si>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</si>
  <si>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</si>
  <si>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</si>
  <si>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</si>
  <si>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</si>
  <si>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</si>
  <si>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</si>
  <si>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</si>
  <si>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</si>
  <si>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</si>
  <si>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</si>
  <si>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</si>
  <si>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</si>
  <si>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</si>
  <si>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</si>
  <si>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</si>
  <si>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</si>
  <si>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</si>
  <si>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</si>
  <si>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</si>
  <si>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</si>
  <si>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</si>
  <si>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</si>
  <si>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</si>
  <si>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</si>
  <si>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</si>
  <si>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</si>
  <si>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</si>
  <si>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</si>
  <si>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</si>
  <si>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</si>
  <si>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</si>
  <si>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</si>
  <si>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</si>
  <si>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</si>
  <si>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</si>
  <si>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</si>
  <si>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</si>
  <si>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</si>
  <si>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</si>
  <si>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</si>
  <si>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</si>
  <si>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</si>
  <si>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</si>
  <si>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</si>
  <si>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</si>
  <si>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</si>
  <si>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</si>
  <si>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</si>
  <si>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</si>
  <si>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</si>
  <si>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</si>
  <si>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</si>
  <si>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</si>
  <si>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</si>
  <si>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</si>
  <si>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</si>
  <si>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</si>
  <si>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</si>
  <si>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</si>
  <si>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</si>
  <si>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</si>
  <si>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</si>
  <si>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</si>
  <si>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</si>
  <si>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</si>
  <si>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</si>
  <si>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</si>
  <si>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</si>
  <si>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</si>
  <si>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</si>
  <si>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</si>
  <si>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</si>
  <si>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</si>
  <si>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</si>
  <si>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</si>
  <si>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</si>
  <si>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</si>
  <si>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</si>
  <si>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</si>
  <si>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</si>
  <si>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</si>
  <si>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</si>
  <si>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</si>
  <si>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</si>
  <si>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</si>
  <si>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</si>
  <si>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</si>
  <si>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</si>
  <si>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</si>
  <si>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</si>
  <si>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</si>
  <si>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</si>
  <si>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</si>
  <si>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</si>
  <si>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</si>
  <si>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</si>
  <si>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</si>
  <si>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</si>
  <si>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</si>
  <si>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</si>
  <si>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</si>
  <si>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</si>
  <si>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</si>
  <si>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</si>
  <si>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</si>
  <si>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</si>
  <si>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</si>
  <si>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</si>
  <si>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</si>
  <si>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</si>
  <si>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</si>
  <si>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</si>
  <si>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</si>
  <si>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</si>
  <si>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</si>
  <si>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</si>
  <si>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</si>
  <si>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</si>
  <si>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</si>
  <si>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</si>
  <si>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</si>
  <si>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</si>
  <si>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</si>
  <si>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</si>
  <si>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</si>
  <si>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</si>
  <si>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</si>
  <si>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</si>
  <si>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</si>
  <si>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</si>
  <si>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</si>
  <si>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</si>
  <si>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</si>
  <si>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</si>
  <si>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</si>
  <si>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</si>
  <si>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</si>
  <si>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</si>
  <si>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</si>
  <si>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</si>
  <si>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</si>
  <si>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</si>
  <si>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</si>
  <si>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</si>
  <si>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</si>
  <si>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</si>
  <si>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</si>
  <si>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</si>
  <si>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</si>
  <si>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</si>
  <si>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</si>
  <si>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</si>
  <si>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</si>
  <si>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</si>
  <si>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</si>
  <si>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</si>
  <si>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</si>
  <si>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</si>
  <si>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</si>
  <si>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</si>
  <si>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</si>
  <si>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</si>
  <si>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</si>
  <si>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</si>
  <si>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</si>
  <si>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</si>
  <si>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</si>
  <si>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</si>
  <si>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</si>
  <si>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</si>
  <si>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</si>
  <si>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</si>
  <si>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</si>
  <si>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</si>
  <si>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</si>
  <si>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</si>
  <si>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</si>
  <si>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</si>
  <si>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</si>
  <si>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</si>
  <si>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</si>
  <si>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</si>
  <si>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</si>
  <si>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</si>
  <si>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</si>
  <si>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</si>
  <si>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</si>
  <si>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</si>
  <si>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</si>
  <si>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</si>
  <si>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</si>
  <si>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</si>
  <si>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</si>
  <si>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</si>
  <si>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</si>
  <si>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</si>
  <si>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</si>
  <si>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</si>
  <si>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</si>
  <si>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</si>
  <si>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</si>
  <si>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</si>
  <si>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</si>
  <si>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</si>
  <si>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</si>
  <si>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</si>
  <si>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</si>
  <si>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</si>
  <si>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</si>
  <si>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</si>
  <si>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</si>
  <si>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</si>
  <si>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</si>
  <si>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</si>
  <si>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</si>
  <si>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</si>
  <si>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</si>
  <si>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</si>
  <si>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</si>
  <si>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</si>
  <si>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</si>
  <si>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</si>
  <si>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</si>
  <si>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</si>
  <si>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</si>
  <si>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</si>
  <si>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</si>
  <si>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</si>
  <si>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</si>
  <si>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</si>
  <si>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</si>
  <si>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</si>
  <si>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</si>
  <si>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</si>
  <si>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</si>
  <si>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</si>
  <si>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</si>
  <si>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</si>
  <si>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</si>
  <si>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</si>
  <si>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</si>
  <si>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</si>
  <si>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</si>
  <si>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</si>
  <si>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</si>
  <si>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</si>
  <si>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</si>
  <si>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</si>
  <si>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</si>
  <si>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</si>
  <si>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</si>
  <si>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</si>
  <si>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</si>
  <si>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</si>
  <si>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</si>
  <si>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</si>
  <si>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</si>
  <si>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</si>
  <si>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</si>
  <si>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</si>
  <si>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</si>
  <si>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</si>
  <si>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</si>
  <si>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</si>
  <si>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</si>
  <si>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</si>
  <si>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</si>
  <si>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</si>
  <si>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</si>
  <si>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</si>
  <si>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</si>
  <si>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</si>
  <si>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</si>
  <si>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</si>
  <si>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</si>
  <si>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</si>
  <si>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</si>
  <si>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</si>
  <si>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</si>
  <si>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</si>
  <si>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</si>
  <si>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</si>
  <si>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</si>
  <si>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</si>
  <si>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</si>
  <si>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</si>
  <si>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</si>
  <si>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</si>
  <si>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</si>
  <si>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</si>
  <si>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</si>
  <si>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</si>
  <si>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</si>
  <si>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</si>
  <si>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</si>
  <si>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</si>
  <si>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</si>
  <si>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</si>
  <si>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</si>
  <si>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</si>
  <si>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</si>
  <si>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</si>
  <si>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</si>
  <si>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</si>
  <si>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</si>
  <si>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</si>
  <si>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</si>
  <si>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</si>
  <si>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</si>
  <si>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</si>
  <si>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</si>
  <si>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</si>
  <si>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</si>
  <si>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</si>
  <si>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</si>
  <si>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</si>
  <si>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</si>
  <si>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</si>
  <si>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</si>
  <si>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</si>
  <si>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</si>
  <si>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</si>
  <si>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</si>
  <si>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</si>
  <si>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</si>
  <si>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</si>
  <si>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</si>
  <si>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</si>
  <si>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</si>
  <si>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</si>
  <si>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</si>
  <si>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</si>
  <si>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</si>
  <si>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</si>
  <si>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</si>
  <si>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</si>
  <si>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</si>
  <si>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</si>
  <si>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</si>
  <si>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</si>
  <si>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</si>
  <si>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</si>
  <si>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</si>
  <si>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</si>
  <si>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</si>
  <si>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</si>
  <si>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</si>
  <si>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</si>
  <si>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</si>
  <si>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</si>
  <si>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</si>
  <si>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</si>
  <si>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</si>
  <si>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</si>
  <si>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</si>
  <si>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</si>
  <si>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</si>
  <si>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</si>
  <si>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</si>
  <si>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</si>
  <si>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</si>
  <si>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</si>
  <si>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</si>
  <si>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</si>
  <si>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</si>
  <si>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</si>
  <si>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</si>
  <si>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</si>
  <si>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</si>
  <si>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</si>
  <si>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</si>
  <si>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</si>
  <si>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</si>
  <si>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</si>
  <si>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</si>
  <si>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</si>
  <si>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</si>
  <si>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</si>
  <si>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</si>
  <si>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</si>
  <si>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</si>
  <si>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</si>
  <si>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</si>
  <si>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</si>
  <si>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</si>
  <si>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</si>
  <si>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</si>
  <si>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</si>
  <si>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</si>
  <si>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</si>
  <si>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</si>
  <si>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</si>
  <si>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</si>
  <si>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</si>
  <si>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</si>
  <si>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</si>
  <si>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</si>
  <si>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</si>
  <si>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</si>
  <si>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</si>
  <si>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</si>
  <si>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</si>
  <si>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</si>
  <si>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</si>
  <si>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</si>
  <si>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</si>
  <si>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</si>
  <si>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</si>
  <si>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</si>
  <si>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</si>
  <si>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</si>
  <si>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</si>
  <si>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</si>
  <si>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</si>
  <si>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</si>
  <si>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</si>
  <si>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</si>
  <si>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</si>
  <si>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</si>
  <si>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</si>
  <si>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</si>
  <si>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</si>
  <si>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</si>
  <si>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</si>
  <si>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</si>
  <si>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</si>
  <si>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</si>
  <si>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</si>
  <si>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</si>
  <si>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</si>
  <si>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</si>
  <si>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</si>
  <si>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</si>
  <si>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</si>
  <si>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</si>
  <si>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</si>
  <si>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</si>
  <si>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</si>
  <si>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</si>
  <si>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</si>
  <si>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</si>
  <si>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</si>
  <si>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</si>
  <si>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</si>
  <si>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</si>
  <si>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</si>
  <si>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</si>
  <si>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</si>
  <si>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</si>
  <si>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</si>
  <si>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</si>
  <si>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</si>
  <si>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</si>
  <si>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</si>
  <si>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</si>
  <si>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</si>
  <si>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</si>
  <si>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</si>
  <si>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</si>
  <si>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</si>
  <si>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</si>
  <si>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</si>
  <si>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</si>
  <si>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</si>
  <si>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</si>
  <si>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</si>
  <si>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</si>
  <si>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</si>
  <si>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</si>
  <si>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</si>
  <si>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</si>
  <si>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</si>
  <si>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</si>
  <si>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</si>
  <si>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</si>
  <si>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</si>
  <si>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</si>
  <si>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</si>
  <si>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</si>
  <si>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</si>
  <si>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</si>
  <si>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</si>
  <si>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</si>
  <si>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</si>
  <si>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</si>
  <si>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</si>
  <si>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</si>
  <si>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</si>
  <si>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</si>
  <si>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</si>
  <si>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</si>
  <si>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</si>
  <si>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</si>
  <si>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</si>
  <si>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</si>
  <si>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</si>
  <si>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</si>
  <si>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</si>
  <si>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</si>
  <si>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</si>
  <si>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</si>
  <si>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</si>
  <si>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</si>
  <si>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</si>
  <si>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</si>
  <si>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</si>
  <si>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</si>
  <si>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</si>
  <si>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</si>
  <si>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</si>
  <si>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</si>
  <si>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</si>
  <si>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</si>
  <si>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</si>
  <si>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</si>
  <si>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</si>
  <si>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</si>
  <si>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</si>
  <si>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</si>
  <si>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</si>
  <si>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</si>
  <si>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</si>
  <si>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</si>
  <si>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</si>
  <si>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</si>
  <si>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</si>
  <si>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</si>
  <si>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</si>
  <si>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</si>
  <si>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</si>
  <si>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</si>
  <si>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</si>
  <si>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</si>
  <si>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</si>
  <si>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</si>
  <si>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</si>
  <si>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</si>
  <si>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</si>
  <si>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</si>
  <si>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</si>
  <si>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</si>
  <si>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</si>
  <si>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</si>
  <si>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</si>
  <si>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</si>
  <si>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</si>
  <si>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</si>
  <si>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</si>
  <si>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</si>
  <si>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</si>
  <si>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</si>
  <si>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</si>
  <si>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</si>
  <si>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</si>
  <si>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</si>
  <si>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</si>
  <si>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</si>
  <si>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</si>
  <si>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</si>
  <si>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</si>
  <si>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</si>
  <si>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</si>
  <si>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</si>
  <si>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</si>
  <si>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</si>
  <si>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</si>
  <si>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</si>
  <si>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</si>
  <si>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</si>
  <si>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</si>
  <si>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</si>
  <si>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</si>
  <si>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</si>
  <si>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</si>
  <si>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</si>
  <si>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</si>
  <si>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</si>
  <si>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</si>
  <si>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</si>
  <si>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</si>
  <si>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</si>
  <si>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</si>
  <si>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</si>
  <si>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</si>
  <si>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</si>
  <si>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</si>
  <si>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</si>
  <si>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</si>
  <si>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</si>
  <si>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</si>
  <si>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</si>
  <si>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</si>
  <si>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</si>
  <si>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</si>
  <si>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</si>
  <si>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</si>
  <si>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</si>
  <si>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</si>
  <si>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</si>
  <si>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</si>
  <si>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</si>
  <si>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</si>
  <si>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</si>
  <si>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</si>
  <si>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</si>
  <si>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</si>
  <si>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</si>
  <si>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</si>
  <si>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</si>
  <si>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</si>
  <si>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</si>
  <si>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</si>
  <si>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</si>
  <si>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</si>
  <si>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</si>
  <si>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</si>
  <si>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</si>
  <si>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</si>
  <si>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</si>
  <si>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</si>
  <si>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</si>
  <si>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</si>
  <si>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</si>
  <si>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</si>
  <si>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</si>
  <si>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</si>
  <si>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</si>
  <si>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</si>
  <si>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</si>
  <si>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</si>
  <si>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</si>
  <si>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</si>
  <si>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</si>
  <si>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</si>
  <si>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</si>
  <si>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</si>
  <si>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</si>
  <si>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</si>
  <si>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</si>
  <si>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</si>
  <si>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</si>
  <si>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</si>
  <si>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</si>
  <si>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</si>
  <si>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</si>
  <si>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</si>
  <si>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</si>
  <si>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</si>
  <si>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</si>
  <si>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</si>
  <si>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</si>
  <si>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</si>
  <si>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</si>
  <si>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</si>
  <si>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</si>
  <si>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</si>
  <si>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</si>
  <si>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</si>
  <si>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</si>
  <si>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</si>
  <si>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</si>
  <si>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</si>
  <si>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</si>
  <si>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</si>
  <si>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</si>
  <si>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</si>
  <si>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</si>
  <si>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</si>
  <si>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</si>
  <si>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</si>
  <si>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</si>
  <si>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</si>
  <si>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</si>
  <si>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</si>
  <si>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</si>
  <si>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</si>
  <si>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</si>
  <si>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</si>
  <si>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</si>
  <si>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</si>
  <si>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</si>
  <si>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</si>
  <si>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</si>
  <si>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</si>
  <si>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</si>
  <si>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</si>
  <si>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</si>
  <si>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</si>
  <si>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</si>
  <si>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</si>
  <si>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</si>
  <si>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</si>
  <si>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</si>
  <si>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</si>
  <si>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</si>
  <si>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</si>
  <si>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</si>
  <si>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</si>
  <si>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</si>
  <si>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</si>
  <si>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</si>
  <si>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</si>
  <si>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</si>
  <si>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</si>
  <si>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</si>
  <si>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</si>
  <si>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</si>
  <si>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</si>
  <si>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</si>
  <si>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</si>
  <si>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</si>
  <si>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</si>
  <si>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</si>
  <si>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</si>
  <si>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</si>
  <si>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</si>
  <si>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</si>
  <si>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</si>
  <si>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</si>
  <si>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</si>
  <si>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</si>
  <si>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</si>
  <si>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</si>
  <si>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</si>
  <si>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</si>
  <si>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</si>
  <si>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</si>
  <si>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</si>
  <si>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</si>
  <si>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</si>
  <si>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</si>
  <si>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</si>
  <si>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</si>
  <si>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</si>
  <si>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</si>
  <si>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</si>
  <si>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</si>
  <si>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</si>
  <si>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</si>
  <si>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</si>
  <si>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</si>
  <si>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</si>
  <si>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</si>
  <si>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</si>
  <si>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</si>
  <si>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</si>
  <si>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</si>
  <si>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</si>
  <si>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</si>
  <si>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</si>
  <si>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</si>
  <si>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</si>
  <si>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</si>
  <si>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</si>
  <si>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</si>
  <si>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</si>
  <si>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</si>
  <si>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</si>
  <si>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</si>
  <si>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</si>
  <si>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</si>
  <si>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</si>
  <si>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</si>
  <si>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</si>
  <si>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</si>
  <si>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</si>
  <si>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</si>
  <si>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</si>
  <si>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</si>
  <si>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</si>
  <si>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</si>
  <si>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</si>
  <si>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</si>
  <si>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</si>
  <si>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</si>
  <si>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</si>
  <si>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</si>
  <si>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</si>
  <si>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</si>
  <si>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</si>
  <si>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</si>
  <si>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</si>
  <si>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</si>
  <si>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</si>
  <si>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</si>
  <si>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</si>
  <si>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</si>
  <si>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</si>
  <si>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</si>
  <si>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</si>
  <si>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</si>
  <si>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</si>
  <si>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</si>
  <si>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</si>
  <si>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</si>
  <si>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</si>
  <si>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</si>
  <si>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</si>
  <si>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</si>
  <si>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</si>
  <si>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</si>
  <si>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</si>
  <si>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</si>
  <si>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</si>
  <si>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</si>
  <si>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</si>
  <si>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</si>
  <si>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</si>
  <si>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</si>
  <si>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</si>
  <si>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</si>
  <si>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</si>
  <si>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</si>
  <si>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</si>
  <si>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</si>
  <si>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</si>
  <si>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</si>
  <si>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</si>
  <si>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</si>
  <si>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</si>
  <si>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</si>
  <si>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</si>
  <si>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</si>
  <si>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</si>
  <si>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</si>
  <si>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</si>
  <si>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</si>
  <si>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</si>
  <si>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</si>
  <si>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</si>
  <si>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</si>
  <si>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</si>
  <si>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</si>
  <si>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</si>
  <si>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</si>
  <si>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</si>
  <si>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</si>
  <si>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</si>
  <si>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</si>
  <si>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</si>
  <si>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</si>
  <si>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</si>
  <si>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</si>
  <si>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</si>
  <si>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</si>
  <si>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</si>
  <si>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</si>
  <si>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</si>
  <si>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</si>
  <si>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</si>
  <si>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</si>
  <si>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</si>
  <si>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</si>
  <si>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</si>
  <si>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</si>
  <si>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</si>
  <si>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</si>
  <si>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</si>
  <si>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</si>
  <si>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</si>
  <si>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</si>
  <si>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</si>
  <si>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</si>
  <si>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</si>
  <si>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</si>
  <si>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</si>
  <si>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</si>
  <si>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</si>
  <si>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</si>
  <si>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</si>
  <si>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</si>
  <si>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</si>
  <si>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</si>
  <si>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</si>
  <si>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</si>
  <si>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</si>
  <si>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</si>
  <si>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</si>
  <si>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</si>
  <si>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</si>
  <si>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</si>
  <si>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</si>
  <si>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</si>
  <si>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</si>
  <si>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</si>
  <si>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</si>
  <si>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</si>
  <si>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</si>
  <si>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</si>
  <si>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</si>
  <si>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</si>
  <si>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</si>
  <si>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</si>
  <si>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</si>
  <si>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</si>
  <si>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</si>
  <si>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</si>
  <si>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</si>
  <si>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</si>
  <si>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</si>
  <si>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</si>
  <si>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</si>
  <si>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</si>
  <si>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</si>
  <si>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</si>
  <si>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</si>
  <si>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</si>
  <si>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</si>
  <si>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</si>
  <si>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</si>
  <si>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</si>
  <si>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</si>
  <si>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</si>
  <si>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</si>
  <si>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</si>
  <si>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</si>
  <si>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</si>
  <si>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</si>
  <si>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</si>
  <si>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</si>
  <si>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</si>
  <si>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</si>
  <si>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</si>
  <si>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</si>
  <si>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</si>
  <si>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</si>
  <si>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</si>
  <si>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</si>
  <si>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</si>
  <si>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</si>
  <si>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</si>
  <si>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</si>
  <si>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</si>
  <si>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</si>
  <si>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</si>
  <si>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</si>
  <si>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</si>
  <si>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</si>
  <si>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</si>
  <si>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</si>
  <si>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</si>
  <si>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</si>
  <si>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</si>
  <si>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</si>
  <si>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</si>
  <si>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</si>
  <si>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</si>
  <si>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</si>
  <si>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</si>
  <si>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</si>
  <si>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</si>
  <si>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</si>
  <si>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</si>
  <si>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</si>
  <si>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</si>
  <si>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</si>
  <si>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</si>
  <si>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</si>
  <si>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</si>
  <si>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</si>
  <si>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</si>
  <si>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</si>
  <si>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</si>
  <si>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</si>
  <si>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</si>
  <si>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</si>
  <si>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</si>
  <si>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</si>
  <si>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</si>
  <si>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</si>
  <si>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</si>
  <si>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</si>
  <si>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</si>
  <si>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</si>
  <si>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</si>
  <si>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</si>
  <si>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</si>
  <si>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</si>
  <si>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</si>
  <si>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</si>
  <si>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</si>
  <si>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</si>
  <si>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</si>
  <si>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</si>
  <si>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</si>
  <si>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</si>
  <si>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</si>
  <si>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</si>
  <si>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</si>
  <si>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</si>
  <si>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</si>
  <si>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</si>
  <si>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</si>
  <si>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</si>
  <si>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</si>
  <si>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</si>
  <si>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</si>
  <si>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</si>
  <si>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</si>
  <si>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</si>
  <si>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</si>
  <si>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</si>
  <si>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</si>
  <si>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</si>
  <si>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</si>
  <si>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</si>
  <si>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</si>
  <si>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</si>
  <si>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</si>
  <si>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</si>
  <si>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</si>
  <si>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</si>
  <si>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</si>
  <si>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</si>
  <si>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</si>
  <si>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</si>
  <si>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</si>
  <si>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</si>
  <si>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</si>
  <si>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</si>
  <si>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</si>
  <si>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</si>
  <si>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</si>
  <si>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</si>
  <si>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</si>
  <si>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</si>
  <si>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</si>
  <si>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</si>
  <si>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</si>
  <si>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</si>
  <si>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</si>
  <si>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</si>
  <si>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</si>
  <si>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</si>
  <si>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</si>
  <si>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</si>
  <si>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</si>
  <si>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</si>
  <si>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</si>
  <si>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</si>
  <si>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</si>
  <si>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</si>
  <si>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</si>
  <si>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</si>
  <si>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</si>
  <si>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</si>
  <si>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</si>
  <si>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</si>
  <si>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</si>
  <si>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</si>
  <si>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</si>
  <si>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</si>
  <si>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</si>
  <si>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</si>
  <si>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</si>
  <si>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</si>
  <si>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</si>
  <si>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</si>
  <si>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</si>
  <si>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</si>
  <si>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</si>
  <si>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</si>
  <si>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</si>
  <si>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</si>
  <si>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</si>
  <si>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</si>
  <si>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</si>
  <si>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</si>
  <si>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</si>
  <si>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</si>
  <si>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</si>
  <si>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</si>
  <si>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</si>
  <si>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</si>
  <si>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</si>
  <si>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</si>
  <si>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</si>
  <si>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</si>
  <si>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</si>
  <si>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</si>
  <si>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</si>
  <si>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</si>
  <si>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</si>
  <si>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</si>
  <si>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</si>
  <si>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</si>
  <si>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</si>
  <si>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</si>
  <si>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</si>
  <si>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</si>
  <si>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</si>
  <si>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</si>
  <si>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</si>
  <si>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</si>
  <si>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</si>
  <si>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</si>
  <si>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</si>
  <si>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</si>
  <si>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</si>
  <si>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</si>
  <si>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</si>
  <si>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</si>
  <si>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</si>
  <si>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</si>
  <si>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</si>
  <si>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</si>
  <si>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</si>
  <si>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</si>
  <si>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</si>
  <si>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</si>
  <si>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</si>
  <si>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</si>
  <si>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</si>
  <si>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</si>
  <si>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</si>
  <si>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</si>
  <si>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</si>
  <si>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</si>
  <si>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</si>
  <si>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</si>
  <si>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</si>
  <si>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</si>
  <si>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</si>
  <si>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</si>
  <si>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</si>
  <si>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</si>
  <si>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</si>
  <si>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</si>
  <si>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</si>
  <si>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</si>
  <si>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</si>
  <si>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</si>
  <si>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</si>
  <si>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</si>
  <si>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</si>
  <si>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</si>
  <si>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</si>
  <si>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</si>
  <si>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</si>
  <si>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</si>
  <si>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</si>
  <si>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</si>
  <si>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</si>
  <si>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</si>
  <si>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</si>
  <si>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</si>
  <si>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</si>
  <si>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</si>
  <si>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</si>
  <si>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</si>
  <si>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</si>
  <si>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</si>
  <si>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</si>
  <si>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</si>
  <si>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</si>
  <si>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</si>
  <si>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</si>
  <si>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</si>
  <si>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</si>
  <si>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</si>
  <si>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</si>
  <si>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</si>
  <si>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</si>
  <si>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</si>
  <si>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</si>
  <si>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</si>
  <si>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</si>
  <si>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</si>
  <si>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</si>
  <si>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</si>
  <si>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</si>
  <si>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</si>
  <si>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</si>
  <si>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</si>
  <si>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</si>
  <si>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</si>
  <si>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</si>
  <si>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</si>
  <si>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</si>
  <si>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</si>
  <si>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</si>
  <si>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</si>
  <si>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</si>
  <si>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</si>
  <si>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</si>
  <si>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</si>
  <si>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</si>
  <si>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</si>
  <si>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</si>
  <si>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</si>
  <si>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</si>
  <si>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</si>
  <si>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</si>
  <si>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</si>
  <si>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</si>
  <si>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</si>
  <si>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</si>
  <si>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</si>
  <si>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</si>
  <si>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</si>
  <si>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</si>
  <si>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</si>
  <si>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</si>
  <si>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</si>
  <si>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</si>
  <si>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</si>
  <si>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</si>
  <si>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</si>
  <si>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</si>
  <si>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</si>
  <si>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</si>
  <si>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</si>
  <si>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</si>
  <si>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</si>
  <si>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</si>
  <si>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</si>
  <si>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</si>
  <si>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</si>
  <si>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</si>
  <si>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</si>
  <si>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</si>
  <si>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</si>
  <si>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</si>
  <si>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</si>
  <si>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</si>
  <si>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</si>
  <si>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</si>
  <si>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</si>
  <si>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</si>
  <si>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</si>
  <si>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</si>
  <si>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</si>
  <si>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</si>
  <si>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</si>
  <si>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</si>
  <si>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</si>
  <si>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</si>
  <si>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</si>
  <si>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</si>
  <si>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</si>
  <si>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</si>
  <si>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</si>
  <si>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</si>
  <si>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</si>
  <si>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</si>
  <si>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</si>
  <si>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</si>
  <si>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</si>
  <si>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</si>
  <si>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</si>
  <si>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</si>
  <si>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</si>
  <si>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</si>
  <si>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</si>
  <si>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</si>
  <si>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</si>
  <si>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</si>
  <si>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</si>
  <si>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</si>
  <si>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</si>
  <si>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</si>
  <si>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</si>
  <si>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</si>
  <si>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</si>
  <si>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</si>
  <si>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</si>
  <si>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</si>
  <si>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</si>
  <si>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</si>
  <si>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</si>
  <si>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</si>
  <si>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</si>
  <si>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</si>
  <si>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</si>
  <si>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</si>
  <si>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</si>
  <si>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</si>
  <si>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</si>
  <si>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</si>
  <si>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</si>
  <si>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</si>
  <si>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</si>
  <si>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</si>
  <si>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</si>
  <si>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</si>
  <si>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</si>
  <si>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</si>
  <si>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</si>
  <si>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</si>
  <si>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</si>
  <si>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</si>
  <si>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</si>
  <si>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</si>
  <si>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</si>
  <si>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</si>
  <si>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</si>
  <si>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</si>
  <si>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</si>
  <si>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</si>
  <si>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</si>
  <si>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</si>
  <si>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</si>
  <si>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</si>
  <si>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</si>
  <si>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</si>
  <si>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</si>
  <si>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</si>
  <si>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</si>
  <si>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</si>
  <si>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</si>
  <si>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</si>
  <si>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</si>
  <si>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</si>
  <si>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</si>
  <si>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</si>
  <si>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</si>
  <si>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</si>
  <si>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</si>
  <si>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</si>
  <si>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</si>
  <si>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</si>
  <si>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</si>
  <si>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</si>
  <si>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</si>
  <si>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</si>
  <si>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</si>
  <si>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</si>
  <si>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</si>
  <si>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</si>
  <si>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</si>
  <si>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</si>
  <si>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</si>
  <si>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</si>
  <si>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</si>
  <si>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</si>
  <si>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</si>
  <si>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</si>
  <si>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</si>
  <si>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</si>
  <si>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</si>
  <si>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</si>
  <si>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</si>
  <si>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</si>
  <si>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</si>
  <si>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</si>
  <si>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</si>
  <si>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</si>
  <si>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</si>
  <si>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</si>
  <si>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</si>
  <si>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</si>
  <si>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</si>
  <si>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</si>
  <si>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</si>
  <si>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</si>
  <si>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</si>
  <si>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</si>
  <si>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</si>
  <si>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</si>
  <si>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</si>
  <si>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</si>
  <si>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</si>
  <si>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</si>
  <si>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</si>
  <si>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</si>
  <si>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</si>
  <si>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</si>
  <si>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</si>
  <si>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</si>
  <si>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</si>
  <si>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</si>
  <si>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</si>
  <si>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</si>
  <si>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</si>
  <si>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</si>
  <si>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</si>
  <si>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</si>
  <si>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</si>
  <si>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</si>
  <si>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</si>
  <si>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</si>
  <si>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</si>
  <si>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</si>
  <si>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</si>
  <si>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</si>
  <si>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</si>
  <si>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</si>
  <si>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</si>
  <si>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</si>
  <si>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</si>
  <si>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</si>
  <si>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</si>
  <si>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</si>
  <si>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</si>
  <si>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</si>
  <si>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</si>
  <si>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</si>
  <si>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</si>
  <si>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</si>
  <si>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</si>
  <si>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</si>
  <si>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</si>
  <si>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</si>
  <si>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</si>
  <si>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</si>
  <si>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</si>
  <si>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</si>
  <si>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</si>
  <si>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</si>
  <si>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</si>
  <si>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</si>
  <si>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</si>
  <si>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</si>
  <si>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</si>
  <si>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</si>
  <si>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</si>
  <si>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</si>
  <si>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</si>
  <si>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</si>
  <si>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</si>
  <si>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</si>
  <si>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</si>
  <si>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</si>
  <si>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</si>
  <si>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</si>
  <si>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</si>
  <si>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</si>
  <si>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</si>
  <si>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</si>
  <si>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</si>
  <si>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</si>
  <si>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</si>
  <si>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</si>
  <si>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</si>
  <si>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</si>
  <si>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</si>
  <si>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</si>
  <si>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</si>
  <si>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</si>
  <si>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</si>
  <si>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</si>
  <si>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</si>
  <si>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</si>
  <si>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</si>
  <si>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</si>
  <si>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</si>
  <si>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</si>
  <si>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</si>
  <si>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</si>
  <si>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</si>
  <si>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</si>
  <si>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</si>
  <si>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</si>
  <si>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</si>
  <si>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</si>
  <si>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</si>
  <si>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</si>
  <si>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</si>
  <si>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</si>
  <si>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</si>
  <si>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</si>
  <si>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</si>
  <si>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</si>
  <si>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</si>
  <si>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</si>
  <si>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</si>
  <si>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</si>
  <si>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</si>
  <si>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</si>
  <si>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</si>
  <si>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</si>
  <si>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</si>
  <si>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</si>
  <si>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</si>
  <si>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</si>
  <si>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</si>
  <si>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</si>
  <si>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</si>
  <si>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</si>
  <si>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</si>
  <si>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</si>
  <si>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</si>
  <si>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</si>
  <si>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</si>
  <si>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</si>
  <si>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</si>
  <si>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</si>
  <si>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</si>
  <si>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</si>
  <si>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</si>
  <si>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</si>
  <si>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</si>
  <si>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</si>
  <si>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</si>
  <si>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</si>
  <si>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</si>
  <si>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</si>
  <si>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</si>
  <si>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</si>
  <si>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</si>
  <si>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</si>
  <si>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</si>
  <si>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</si>
  <si>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</si>
  <si>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</si>
  <si>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</si>
  <si>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</si>
  <si>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</si>
  <si>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</si>
  <si>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</si>
  <si>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</si>
  <si>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</si>
  <si>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</si>
  <si>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</si>
  <si>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</si>
  <si>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</si>
  <si>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</si>
  <si>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</si>
  <si>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</si>
  <si>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</si>
  <si>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</si>
  <si>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</si>
  <si>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</si>
  <si>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</si>
  <si>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</si>
  <si>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</si>
  <si>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</si>
  <si>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</si>
  <si>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</si>
  <si>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</si>
  <si>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</si>
  <si>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</si>
  <si>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</si>
  <si>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</si>
  <si>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</si>
  <si>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</si>
  <si>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</si>
  <si>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</si>
  <si>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</si>
  <si>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</si>
  <si>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</si>
  <si>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</si>
  <si>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</si>
  <si>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</si>
  <si>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</si>
  <si>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</si>
  <si>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</si>
  <si>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</si>
  <si>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</si>
  <si>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</si>
  <si>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</si>
  <si>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</si>
  <si>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</si>
  <si>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</si>
  <si>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</si>
  <si>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</si>
  <si>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</si>
  <si>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</si>
  <si>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</si>
  <si>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</si>
  <si>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</si>
  <si>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</si>
  <si>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</si>
  <si>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</si>
  <si>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</si>
  <si>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</si>
  <si>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</si>
  <si>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</si>
  <si>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</si>
  <si>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</si>
  <si>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</si>
  <si>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</si>
  <si>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</si>
  <si>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</si>
  <si>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</si>
  <si>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</si>
  <si>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</si>
  <si>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</si>
  <si>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</si>
  <si>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</si>
  <si>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</si>
  <si>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</si>
  <si>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</si>
  <si>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</si>
  <si>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</si>
  <si>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</si>
  <si>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</si>
  <si>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</si>
  <si>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</si>
  <si>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</si>
  <si>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</si>
  <si>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</si>
  <si>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</si>
  <si>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</si>
  <si>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</si>
  <si>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</si>
  <si>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</si>
  <si>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</si>
  <si>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</si>
  <si>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</si>
  <si>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</si>
  <si>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</si>
  <si>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</si>
  <si>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</si>
  <si>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</si>
  <si>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</si>
  <si>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</si>
  <si>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</si>
  <si>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</si>
  <si>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</si>
  <si>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</si>
  <si>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</si>
  <si>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</si>
  <si>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</si>
  <si>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</si>
  <si>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</si>
  <si>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</si>
  <si>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</si>
  <si>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</si>
  <si>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</si>
  <si>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</si>
  <si>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</si>
  <si>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</si>
  <si>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</si>
  <si>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</si>
  <si>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</si>
  <si>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</si>
  <si>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</si>
  <si>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</si>
  <si>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</si>
  <si>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</si>
  <si>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</si>
  <si>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</si>
  <si>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</si>
  <si>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</si>
  <si>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</si>
  <si>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</si>
  <si>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</si>
  <si>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</si>
  <si>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</si>
  <si>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</si>
  <si>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</si>
  <si>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</si>
  <si>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</si>
  <si>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</si>
  <si>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</si>
  <si>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</si>
  <si>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</si>
  <si>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</si>
  <si>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</si>
  <si>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</si>
  <si>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</si>
  <si>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</si>
  <si>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</si>
  <si>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</si>
  <si>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</si>
  <si>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</si>
  <si>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</si>
  <si>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</si>
  <si>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</si>
  <si>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</si>
  <si>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</si>
  <si>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</si>
  <si>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</si>
  <si>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</si>
  <si>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</si>
  <si>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</si>
  <si>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</si>
  <si>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</si>
  <si>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</si>
  <si>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</si>
  <si>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</si>
  <si>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</si>
  <si>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</si>
  <si>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</si>
  <si>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</si>
  <si>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</si>
  <si>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</si>
  <si>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</si>
  <si>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</si>
  <si>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</si>
  <si>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</si>
  <si>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</si>
  <si>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</si>
  <si>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</si>
  <si>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</si>
  <si>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</si>
  <si>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</si>
  <si>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</si>
  <si>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</si>
  <si>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</si>
  <si>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</si>
  <si>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</si>
  <si>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</si>
  <si>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</si>
  <si>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</si>
  <si>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</si>
  <si>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</si>
  <si>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</si>
  <si>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</si>
  <si>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</si>
  <si>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</si>
  <si>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</si>
  <si>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</si>
  <si>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</si>
  <si>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</si>
  <si>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</si>
  <si>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</si>
  <si>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</si>
  <si>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</si>
  <si>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</si>
  <si>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</si>
  <si>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</si>
  <si>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</si>
  <si>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</si>
  <si>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</si>
  <si>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</si>
  <si>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</si>
  <si>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</si>
  <si>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</si>
  <si>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</si>
  <si>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</si>
  <si>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</si>
  <si>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</si>
  <si>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</si>
  <si>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</si>
  <si>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</si>
  <si>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</si>
  <si>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</si>
  <si>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</si>
  <si>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</si>
  <si>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</si>
  <si>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</si>
  <si>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</si>
  <si>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</si>
  <si>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</si>
  <si>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</si>
  <si>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</si>
  <si>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</si>
  <si>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</si>
  <si>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</si>
  <si>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</si>
  <si>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</si>
  <si>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</si>
  <si>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</si>
  <si>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</si>
  <si>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</si>
  <si>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</si>
  <si>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</si>
  <si>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</si>
  <si>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</si>
  <si>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</si>
  <si>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</si>
  <si>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</si>
  <si>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</si>
  <si>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</si>
  <si>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</si>
  <si>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</si>
  <si>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</si>
  <si>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</si>
  <si>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</si>
  <si>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</si>
  <si>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</si>
  <si>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</si>
  <si>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</si>
  <si>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</si>
  <si>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</si>
  <si>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</si>
  <si>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</si>
  <si>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</si>
  <si>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</si>
  <si>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</si>
  <si>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</si>
  <si>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</si>
  <si>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</si>
  <si>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</si>
  <si>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</si>
  <si>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</si>
  <si>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</si>
  <si>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</si>
  <si>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</si>
  <si>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</si>
  <si>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</si>
  <si>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</si>
  <si>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</si>
  <si>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</si>
  <si>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</si>
  <si>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</si>
  <si>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</si>
  <si>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</si>
  <si>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</si>
  <si>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</si>
  <si>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</si>
  <si>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</si>
  <si>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</si>
  <si>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</si>
  <si>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</si>
  <si>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</si>
  <si>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</si>
  <si>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</si>
  <si>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</si>
  <si>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</si>
  <si>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</si>
  <si>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</si>
  <si>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</si>
  <si>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</si>
  <si>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</si>
  <si>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</si>
  <si>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</si>
  <si>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</si>
  <si>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</si>
  <si>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</si>
  <si>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</si>
  <si>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</si>
  <si>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</si>
  <si>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</si>
  <si>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</si>
  <si>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</si>
  <si>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</si>
  <si>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</si>
  <si>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</si>
  <si>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</si>
  <si>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</si>
  <si>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</si>
  <si>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</si>
  <si>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</si>
  <si>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</si>
  <si>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</si>
  <si>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</si>
  <si>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</si>
  <si>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</si>
  <si>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</si>
  <si>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</si>
  <si>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</si>
  <si>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</si>
  <si>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</si>
  <si>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</si>
  <si>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</si>
  <si>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</si>
  <si>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</si>
  <si>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</si>
  <si>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</si>
  <si>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</si>
  <si>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</si>
  <si>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</si>
  <si>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</si>
  <si>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</si>
  <si>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</si>
  <si>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</si>
  <si>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</si>
  <si>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</si>
  <si>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</si>
  <si>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</si>
  <si>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</si>
  <si>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</si>
  <si>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</si>
  <si>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</si>
  <si>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</si>
  <si>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</si>
  <si>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</si>
  <si>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</si>
  <si>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</si>
  <si>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</si>
  <si>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</si>
  <si>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</si>
  <si>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</si>
  <si>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</si>
  <si>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</si>
  <si>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</si>
  <si>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</si>
  <si>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</si>
  <si>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</si>
  <si>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</si>
  <si>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</si>
  <si>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</si>
  <si>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</si>
  <si>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</si>
  <si>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</si>
  <si>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</si>
  <si>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</si>
  <si>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</si>
  <si>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</si>
  <si>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</si>
  <si>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</si>
  <si>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</si>
  <si>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</si>
  <si>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</si>
  <si>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</si>
  <si>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</si>
  <si>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</si>
  <si>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</si>
  <si>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</si>
  <si>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</si>
  <si>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</si>
  <si>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</si>
  <si>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</si>
  <si>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</si>
  <si>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</si>
  <si>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</si>
  <si>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</si>
  <si>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</si>
  <si>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</si>
  <si>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</si>
  <si>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</si>
  <si>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</si>
  <si>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</si>
  <si>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</si>
  <si>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</si>
  <si>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</si>
  <si>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</si>
  <si>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</si>
  <si>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</si>
  <si>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</si>
  <si>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</si>
  <si>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</si>
  <si>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</si>
  <si>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</si>
  <si>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</si>
  <si>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</si>
  <si>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</si>
  <si>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</si>
  <si>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</si>
  <si>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</si>
  <si>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</si>
  <si>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</si>
  <si>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</si>
  <si>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</si>
  <si>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</si>
  <si>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</si>
  <si>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</si>
  <si>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</si>
  <si>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</si>
  <si>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</si>
  <si>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</si>
  <si>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</si>
  <si>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</si>
  <si>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</si>
  <si>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</si>
  <si>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</si>
  <si>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</si>
  <si>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</si>
  <si>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</si>
  <si>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</si>
  <si>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</si>
  <si>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</si>
  <si>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</si>
  <si>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</si>
  <si>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</si>
  <si>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</si>
  <si>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</si>
  <si>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</si>
  <si>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</si>
  <si>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</si>
  <si>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</si>
  <si>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</si>
  <si>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</si>
  <si>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</si>
  <si>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</si>
  <si>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</si>
  <si>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</si>
  <si>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</si>
  <si>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</si>
  <si>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</si>
  <si>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</si>
  <si>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</si>
  <si>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</si>
  <si>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</si>
  <si>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</si>
  <si>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</si>
  <si>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</si>
  <si>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</si>
  <si>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</si>
  <si>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</si>
  <si>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</si>
  <si>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</si>
  <si>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</si>
  <si>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</si>
  <si>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</si>
  <si>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</si>
  <si>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</si>
  <si>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</si>
  <si>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</si>
  <si>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</si>
  <si>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</si>
  <si>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</si>
  <si>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</si>
  <si>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</si>
  <si>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</si>
  <si>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</si>
  <si>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</si>
  <si>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</si>
  <si>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</si>
  <si>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</si>
  <si>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</si>
  <si>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</si>
  <si>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</si>
  <si>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</si>
  <si>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</si>
  <si>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</si>
  <si>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</si>
  <si>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</si>
  <si>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</si>
  <si>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</si>
  <si>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</si>
  <si>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</si>
  <si>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</si>
  <si>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</si>
  <si>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</si>
  <si>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</si>
  <si>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</si>
  <si>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</si>
  <si>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</si>
  <si>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</si>
  <si>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</si>
  <si>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</si>
  <si>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</si>
  <si>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</si>
  <si>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</si>
  <si>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</si>
  <si>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</si>
  <si>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</si>
  <si>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</si>
  <si>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</si>
  <si>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</si>
  <si>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</si>
  <si>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</si>
  <si>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</si>
  <si>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</si>
  <si>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</si>
  <si>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</si>
  <si>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</si>
  <si>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</si>
  <si>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</si>
  <si>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</si>
  <si>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</si>
  <si>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</si>
  <si>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</si>
  <si>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</si>
  <si>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</si>
  <si>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</si>
  <si>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</si>
  <si>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</si>
  <si>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</si>
  <si>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</si>
  <si>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</si>
  <si>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</si>
  <si>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</si>
  <si>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</si>
  <si>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</si>
  <si>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</si>
  <si>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</si>
  <si>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</si>
  <si>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</si>
  <si>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</si>
  <si>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</si>
  <si>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</si>
  <si>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</si>
  <si>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</si>
  <si>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</si>
  <si>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</si>
  <si>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</si>
  <si>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</si>
  <si>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</si>
  <si>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</si>
  <si>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</si>
  <si>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</si>
  <si>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</si>
  <si>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</si>
  <si>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</si>
  <si>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</si>
  <si>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</si>
  <si>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</si>
  <si>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</si>
  <si>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</si>
  <si>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</si>
  <si>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</si>
  <si>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</si>
  <si>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</si>
  <si>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</si>
  <si>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</si>
  <si>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</si>
  <si>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</si>
  <si>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</si>
  <si>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</si>
  <si>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</si>
  <si>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</si>
  <si>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</si>
  <si>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</si>
  <si>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</si>
  <si>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</si>
  <si>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</si>
  <si>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</si>
  <si>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</si>
  <si>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</si>
  <si>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</si>
  <si>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</si>
  <si>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</si>
  <si>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</si>
  <si>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</si>
  <si>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</si>
  <si>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</si>
  <si>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</si>
  <si>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</si>
  <si>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</si>
  <si>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</si>
  <si>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</si>
  <si>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</si>
  <si>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</si>
  <si>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</si>
  <si>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</si>
  <si>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</si>
  <si>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</si>
  <si>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</si>
  <si>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</si>
  <si>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</si>
  <si>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</si>
  <si>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</si>
  <si>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</si>
  <si>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</si>
  <si>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</si>
  <si>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</si>
  <si>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</si>
  <si>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</si>
  <si>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</si>
  <si>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</si>
  <si>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</si>
  <si>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</si>
  <si>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</si>
  <si>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</si>
  <si>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</si>
  <si>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</si>
  <si>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</si>
  <si>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</si>
  <si>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</si>
  <si>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</si>
  <si>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</si>
  <si>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</si>
  <si>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</si>
  <si>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</si>
  <si>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</si>
  <si>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</si>
  <si>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</si>
  <si>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</si>
  <si>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</si>
  <si>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</si>
  <si>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</si>
  <si>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</si>
  <si>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</si>
  <si>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</si>
  <si>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</si>
  <si>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</si>
  <si>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</si>
  <si>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</si>
  <si>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</si>
  <si>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</si>
  <si>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</si>
  <si>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</si>
  <si>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</si>
  <si>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</si>
  <si>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</si>
  <si>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</si>
  <si>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</si>
  <si>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</si>
  <si>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</si>
  <si>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</si>
  <si>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</si>
  <si>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</si>
  <si>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</si>
  <si>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</si>
  <si>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</si>
  <si>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</si>
  <si>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</si>
  <si>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</si>
  <si>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</si>
  <si>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</si>
  <si>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</si>
  <si>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</si>
  <si>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</si>
  <si>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</si>
  <si>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</si>
  <si>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</si>
  <si>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</si>
  <si>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</si>
  <si>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</si>
  <si>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</si>
  <si>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</si>
  <si>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</si>
  <si>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</si>
  <si>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</si>
  <si>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</si>
  <si>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</si>
  <si>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</si>
  <si>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</si>
  <si>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</si>
  <si>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</si>
  <si>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</si>
  <si>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</si>
  <si>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</si>
  <si>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</si>
  <si>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</si>
  <si>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</si>
  <si>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</si>
  <si>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</si>
  <si>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</si>
  <si>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</si>
  <si>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</si>
  <si>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</si>
  <si>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</si>
  <si>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</si>
  <si>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</si>
  <si>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</si>
  <si>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</si>
  <si>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</si>
  <si>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</si>
  <si>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</si>
  <si>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</si>
  <si>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</si>
  <si>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</si>
  <si>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</si>
  <si>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</si>
  <si>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</si>
  <si>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</si>
  <si>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</si>
  <si>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</si>
  <si>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</si>
  <si>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</si>
  <si>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</si>
  <si>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</si>
  <si>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</si>
  <si>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</si>
  <si>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</si>
  <si>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</si>
  <si>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</si>
  <si>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</si>
  <si>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</si>
  <si>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</si>
  <si>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</si>
  <si>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</si>
  <si>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</si>
  <si>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</si>
  <si>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</si>
  <si>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</si>
  <si>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</si>
  <si>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</si>
  <si>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</si>
  <si>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</si>
  <si>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</si>
  <si>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</si>
  <si>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</si>
  <si>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</si>
  <si>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</si>
  <si>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</si>
  <si>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</si>
  <si>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</si>
  <si>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</si>
  <si>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</si>
  <si>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</si>
  <si>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</si>
  <si>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</si>
  <si>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</si>
  <si>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</si>
  <si>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</si>
  <si>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</si>
  <si>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</si>
  <si>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</si>
  <si>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</si>
  <si>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</si>
  <si>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</si>
  <si>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</si>
  <si>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</si>
  <si>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</si>
  <si>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</si>
  <si>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</si>
  <si>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</si>
  <si>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</si>
  <si>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</si>
  <si>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</si>
  <si>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</si>
  <si>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</si>
  <si>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</si>
  <si>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</si>
  <si>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</si>
  <si>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</si>
  <si>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</si>
  <si>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</si>
  <si>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</si>
  <si>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</si>
  <si>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</si>
  <si>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</si>
  <si>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</si>
  <si>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</si>
  <si>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</si>
  <si>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</si>
  <si>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</si>
  <si>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</si>
  <si>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</si>
  <si>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</si>
  <si>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</si>
  <si>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</si>
  <si>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</si>
  <si>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</si>
  <si>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</si>
  <si>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</si>
  <si>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</si>
  <si>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</si>
  <si>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</si>
  <si>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</si>
  <si>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</si>
  <si>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</si>
  <si>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</si>
  <si>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</si>
  <si>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</si>
  <si>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</si>
  <si>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</si>
  <si>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</si>
  <si>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</si>
  <si>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</si>
  <si>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</si>
  <si>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</si>
  <si>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</si>
  <si>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</si>
  <si>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</si>
  <si>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</si>
  <si>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</si>
  <si>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</si>
  <si>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</si>
  <si>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</si>
  <si>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</si>
  <si>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</si>
  <si>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</si>
  <si>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</si>
  <si>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</si>
  <si>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</si>
  <si>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</si>
  <si>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</si>
  <si>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</si>
  <si>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</si>
  <si>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</si>
  <si>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</si>
  <si>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</si>
  <si>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</si>
  <si>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</si>
  <si>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</si>
  <si>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</si>
  <si>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</si>
  <si>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</si>
  <si>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</si>
  <si>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</si>
  <si>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</si>
  <si>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</si>
  <si>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</si>
  <si>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</si>
  <si>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</si>
  <si>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</si>
  <si>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</si>
  <si>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</si>
  <si>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</si>
  <si>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</si>
  <si>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</si>
  <si>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</si>
  <si>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</si>
  <si>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</si>
  <si>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</si>
  <si>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</si>
  <si>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</si>
  <si>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</si>
  <si>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</si>
  <si>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</si>
  <si>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</si>
  <si>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</si>
  <si>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</si>
  <si>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</si>
  <si>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</si>
  <si>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</si>
  <si>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</si>
  <si>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</si>
  <si>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</si>
  <si>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</si>
  <si>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</si>
  <si>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</si>
  <si>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</si>
  <si>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</si>
  <si>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</si>
  <si>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</si>
  <si>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</si>
  <si>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</si>
  <si>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</si>
  <si>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</si>
  <si>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</si>
  <si>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</si>
  <si>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</si>
  <si>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</si>
  <si>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</si>
  <si>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</si>
  <si>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</si>
  <si>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</si>
  <si>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</si>
  <si>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</si>
  <si>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</si>
  <si>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</si>
  <si>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</si>
  <si>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</si>
  <si>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</si>
  <si>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</si>
  <si>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</si>
  <si>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</si>
  <si>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</si>
  <si>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</si>
  <si>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</si>
  <si>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</si>
  <si>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</si>
  <si>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</si>
  <si>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</si>
  <si>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</si>
  <si>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</si>
  <si>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</si>
  <si>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</si>
  <si>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</si>
  <si>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</si>
  <si>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</si>
  <si>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</si>
  <si>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</si>
  <si>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</si>
  <si>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</si>
  <si>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</si>
  <si>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</si>
  <si>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</si>
  <si>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</si>
  <si>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</si>
  <si>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</si>
  <si>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</si>
  <si>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</si>
  <si>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</si>
  <si>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</si>
  <si>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</si>
  <si>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</si>
  <si>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</si>
  <si>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</si>
  <si>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</si>
  <si>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</si>
  <si>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</si>
  <si>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</si>
  <si>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</si>
  <si>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</si>
  <si>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</si>
  <si>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</si>
  <si>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</si>
  <si>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</si>
  <si>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</si>
  <si>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</si>
  <si>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</si>
  <si>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</si>
  <si>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</si>
  <si>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</si>
  <si>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</si>
  <si>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</si>
  <si>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</si>
  <si>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</si>
  <si>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</si>
  <si>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</si>
  <si>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</si>
  <si>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</si>
  <si>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</si>
  <si>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</si>
  <si>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</si>
  <si>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</si>
  <si>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</si>
  <si>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</si>
  <si>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</si>
  <si>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</si>
  <si>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</si>
  <si>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</si>
  <si>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</si>
  <si>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</si>
  <si>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</si>
  <si>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</si>
  <si>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</si>
  <si>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</si>
  <si>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</si>
  <si>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</si>
  <si>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</si>
  <si>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</si>
  <si>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</si>
  <si>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</si>
  <si>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</si>
  <si>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</si>
  <si>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</si>
  <si>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</si>
  <si>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</si>
  <si>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</si>
  <si>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</si>
  <si>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</si>
  <si>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</si>
  <si>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</si>
  <si>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</si>
  <si>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</si>
  <si>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</si>
  <si>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</si>
  <si>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</si>
  <si>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</si>
  <si>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</si>
  <si>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</si>
  <si>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</si>
  <si>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</si>
  <si>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</si>
  <si>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</si>
  <si>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</si>
  <si>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</si>
  <si>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</si>
  <si>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</si>
  <si>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</si>
  <si>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</si>
  <si>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</si>
  <si>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</si>
  <si>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</si>
  <si>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</si>
  <si>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</si>
  <si>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</si>
  <si>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</si>
  <si>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</si>
  <si>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</si>
  <si>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</si>
  <si>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</si>
  <si>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</si>
  <si>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</si>
  <si>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</si>
  <si>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</si>
  <si>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</si>
  <si>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</si>
  <si>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</si>
  <si>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</si>
  <si>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</si>
  <si>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</si>
  <si>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</si>
  <si>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</si>
  <si>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</si>
  <si>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</si>
  <si>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</si>
  <si>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</si>
  <si>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</si>
  <si>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</si>
  <si>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</si>
  <si>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</si>
  <si>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</si>
  <si>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</si>
  <si>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</si>
  <si>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</si>
  <si>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</si>
  <si>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</si>
  <si>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</si>
  <si>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</si>
  <si>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</si>
  <si>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</si>
  <si>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</si>
  <si>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</si>
  <si>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</si>
  <si>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</si>
  <si>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</si>
  <si>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</si>
  <si>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</si>
  <si>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</si>
  <si>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</si>
  <si>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</si>
  <si>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</si>
  <si>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</si>
  <si>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</si>
  <si>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</si>
  <si>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</si>
  <si>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</si>
  <si>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</si>
  <si>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</si>
  <si>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</si>
  <si>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</si>
  <si>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</si>
  <si>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</si>
  <si>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</si>
  <si>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</si>
  <si>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</si>
  <si>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</si>
  <si>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</si>
  <si>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</si>
  <si>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</si>
  <si>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</si>
  <si>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</si>
  <si>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</si>
  <si>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</si>
  <si>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</si>
  <si>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</si>
  <si>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</si>
  <si>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</si>
  <si>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</si>
  <si>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</si>
  <si>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</si>
  <si>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</si>
  <si>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</si>
  <si>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</si>
  <si>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</si>
  <si>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</si>
  <si>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</si>
  <si>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</si>
  <si>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</si>
  <si>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</si>
  <si>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</si>
  <si>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</si>
  <si>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</si>
  <si>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</si>
  <si>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</si>
  <si>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</si>
  <si>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</si>
  <si>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</si>
  <si>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</si>
  <si>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</si>
  <si>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</si>
  <si>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</si>
  <si>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</si>
  <si>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</si>
  <si>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</si>
  <si>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</si>
  <si>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</si>
  <si>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</si>
  <si>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</si>
  <si>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</si>
  <si>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</si>
  <si>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</si>
  <si>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</si>
  <si>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</si>
  <si>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</si>
  <si>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</si>
  <si>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</si>
  <si>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</si>
  <si>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</si>
  <si>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</si>
  <si>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</si>
  <si>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</si>
  <si>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</si>
  <si>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</si>
  <si>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</si>
  <si>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</si>
  <si>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</si>
  <si>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</si>
  <si>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</si>
  <si>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</si>
  <si>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</si>
  <si>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</si>
  <si>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</si>
  <si>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</si>
  <si>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</si>
  <si>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</si>
  <si>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</si>
  <si>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</si>
  <si>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</si>
  <si>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</si>
  <si>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</si>
  <si>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</si>
  <si>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</si>
  <si>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</si>
  <si>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</si>
  <si>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</si>
  <si>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</si>
  <si>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</si>
  <si>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</si>
  <si>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</si>
  <si>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</si>
  <si>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</si>
  <si>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</si>
  <si>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</si>
  <si>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</si>
  <si>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</si>
  <si>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</si>
  <si>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</si>
  <si>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</si>
  <si>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</si>
  <si>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</si>
  <si>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</si>
  <si>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</si>
  <si>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</si>
  <si>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</si>
  <si>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</si>
  <si>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</si>
  <si>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</si>
  <si>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</si>
  <si>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</si>
  <si>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</si>
  <si>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</si>
  <si>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</si>
  <si>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</si>
  <si>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</si>
  <si>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</si>
  <si>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</si>
  <si>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</si>
  <si>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</si>
  <si>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</si>
  <si>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</si>
  <si>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</si>
  <si>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</si>
  <si>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</si>
  <si>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</si>
  <si>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</si>
  <si>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</si>
  <si>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</si>
  <si>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</si>
  <si>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</si>
  <si>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</si>
  <si>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</si>
  <si>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</si>
  <si>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</si>
  <si>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</si>
  <si>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</si>
  <si>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</si>
  <si>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</si>
  <si>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</si>
  <si>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</si>
  <si>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</si>
  <si>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</si>
  <si>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</si>
  <si>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</si>
  <si>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</si>
  <si>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</si>
  <si>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</si>
  <si>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</si>
  <si>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</si>
  <si>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</si>
  <si>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</si>
  <si>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</si>
  <si>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</si>
  <si>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</si>
  <si>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</si>
  <si>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</si>
  <si>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</si>
  <si>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</si>
  <si>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</si>
  <si>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</si>
  <si>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</si>
  <si>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</si>
  <si>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</si>
  <si>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</si>
  <si>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</si>
  <si>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</si>
  <si>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</si>
  <si>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</si>
  <si>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</si>
  <si>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</si>
  <si>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</si>
  <si>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</si>
  <si>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</si>
  <si>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</si>
  <si>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</si>
  <si>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</si>
  <si>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</si>
  <si>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</si>
  <si>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</si>
  <si>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</si>
  <si>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</si>
  <si>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</si>
  <si>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</si>
  <si>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</si>
  <si>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</si>
  <si>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</si>
  <si>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</si>
  <si>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</si>
  <si>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</si>
  <si>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</si>
  <si>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</si>
  <si>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</si>
  <si>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</si>
  <si>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</si>
  <si>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</si>
  <si>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</si>
  <si>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</si>
  <si>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</si>
  <si>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</si>
  <si>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</si>
  <si>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</si>
  <si>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</si>
  <si>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</si>
  <si>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</si>
  <si>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</si>
  <si>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</si>
  <si>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</si>
  <si>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</si>
  <si>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</si>
  <si>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</si>
  <si>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</si>
  <si>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</si>
  <si>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</si>
  <si>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</si>
  <si>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</si>
  <si>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</si>
  <si>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</si>
  <si>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</si>
  <si>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</si>
  <si>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</si>
  <si>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</si>
  <si>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</si>
  <si>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</si>
  <si>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</si>
  <si>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</si>
  <si>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</si>
  <si>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</si>
  <si>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</si>
  <si>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</si>
  <si>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</si>
  <si>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</si>
  <si>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</si>
  <si>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</si>
  <si>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</si>
  <si>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</si>
  <si>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</si>
  <si>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</si>
  <si>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</si>
  <si>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</si>
  <si>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</si>
  <si>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</si>
  <si>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</si>
  <si>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</si>
  <si>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</si>
  <si>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</si>
  <si>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</si>
  <si>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</si>
  <si>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</si>
  <si>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</si>
  <si>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</si>
  <si>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</si>
  <si>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</si>
  <si>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</si>
  <si>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</si>
  <si>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</si>
  <si>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</si>
  <si>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</si>
  <si>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</si>
  <si>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</si>
  <si>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</si>
  <si>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</si>
  <si>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</si>
  <si>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</si>
  <si>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</si>
  <si>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</si>
  <si>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</si>
  <si>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</si>
  <si>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</si>
  <si>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</si>
  <si>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</si>
  <si>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</si>
  <si>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</si>
  <si>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</si>
  <si>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</si>
  <si>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</si>
  <si>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</si>
  <si>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</si>
  <si>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</si>
  <si>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</si>
  <si>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</si>
  <si>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</si>
  <si>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</si>
  <si>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</si>
  <si>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</si>
  <si>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</si>
  <si>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</si>
  <si>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</si>
  <si>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</si>
  <si>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</si>
  <si>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</si>
  <si>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</si>
  <si>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</si>
  <si>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</si>
  <si>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</si>
  <si>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</si>
  <si>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</si>
  <si>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</si>
  <si>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</si>
  <si>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</si>
  <si>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</si>
  <si>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</si>
  <si>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</si>
  <si>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</si>
  <si>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</si>
  <si>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</si>
  <si>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</si>
  <si>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</si>
  <si>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</si>
  <si>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</si>
  <si>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</si>
  <si>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</si>
  <si>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</si>
  <si>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</si>
  <si>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</si>
  <si>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</si>
  <si>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</si>
  <si>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</si>
  <si>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</si>
  <si>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</si>
  <si>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</si>
  <si>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</si>
  <si>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</si>
  <si>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</si>
  <si>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</si>
  <si>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</si>
  <si>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</si>
  <si>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</si>
  <si>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</si>
  <si>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</si>
  <si>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</si>
  <si>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</si>
  <si>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</si>
  <si>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</si>
  <si>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</si>
  <si>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</si>
  <si>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</si>
  <si>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</si>
  <si>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</si>
  <si>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</si>
  <si>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</si>
  <si>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</si>
  <si>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</si>
  <si>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</si>
  <si>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</si>
  <si>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</si>
  <si>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</si>
  <si>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</si>
  <si>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</si>
  <si>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</si>
  <si>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</si>
  <si>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</si>
  <si>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</si>
  <si>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</si>
  <si>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</si>
  <si>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</si>
  <si>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</si>
  <si>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</si>
  <si>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</si>
  <si>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</si>
  <si>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</si>
  <si>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</si>
  <si>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</si>
  <si>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</si>
  <si>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</si>
  <si>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</si>
  <si>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</si>
  <si>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</si>
  <si>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</si>
  <si>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</si>
  <si>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</si>
  <si>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</si>
  <si>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</si>
  <si>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</si>
  <si>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</si>
  <si>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</si>
  <si>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</si>
  <si>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</si>
  <si>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</si>
  <si>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</si>
  <si>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</si>
  <si>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</si>
  <si>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</si>
  <si>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</si>
  <si>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</si>
  <si>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</si>
  <si>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</si>
  <si>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</si>
  <si>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</si>
  <si>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</si>
  <si>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</si>
  <si>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</si>
  <si>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</si>
  <si>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</si>
  <si>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</si>
  <si>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</si>
  <si>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</si>
  <si>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</si>
  <si>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</si>
  <si>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</si>
  <si>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</si>
  <si>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</si>
  <si>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</si>
  <si>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</si>
  <si>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</si>
  <si>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</si>
  <si>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</si>
  <si>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</si>
  <si>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</si>
  <si>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</si>
  <si>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</si>
  <si>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</si>
  <si>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</si>
  <si>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</si>
  <si>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</si>
  <si>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</si>
  <si>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</si>
  <si>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</si>
  <si>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</si>
  <si>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</si>
  <si>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</si>
  <si>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</si>
  <si>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</si>
  <si>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</si>
  <si>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</si>
  <si>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</si>
  <si>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</si>
  <si>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</si>
  <si>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</si>
  <si>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</si>
  <si>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</si>
  <si>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</si>
  <si>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</si>
  <si>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</si>
  <si>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</si>
  <si>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</si>
  <si>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</si>
  <si>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</si>
  <si>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</si>
  <si>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</si>
  <si>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</si>
  <si>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</si>
  <si>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</si>
  <si>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</si>
  <si>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</si>
  <si>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</si>
  <si>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</si>
  <si>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</si>
  <si>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</si>
  <si>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</si>
  <si>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</si>
  <si>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</si>
  <si>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</si>
  <si>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</si>
  <si>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</si>
  <si>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</si>
  <si>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</si>
  <si>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</si>
  <si>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</si>
  <si>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</si>
  <si>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</si>
  <si>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</si>
  <si>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</si>
  <si>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</si>
  <si>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</si>
  <si>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</si>
  <si>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</si>
  <si>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</si>
  <si>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</si>
  <si>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</si>
  <si>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</si>
  <si>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</si>
  <si>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</si>
  <si>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</si>
  <si>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</si>
  <si>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</si>
  <si>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</si>
  <si>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</si>
  <si>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</si>
  <si>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</si>
  <si>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</si>
  <si>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</si>
  <si>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</si>
  <si>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</si>
  <si>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</si>
  <si>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</si>
  <si>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</si>
  <si>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</si>
  <si>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</si>
  <si>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</si>
  <si>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</si>
  <si>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</si>
  <si>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</si>
  <si>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</si>
  <si>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</si>
  <si>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</si>
  <si>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</si>
  <si>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</si>
  <si>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</si>
  <si>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</si>
  <si>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</si>
  <si>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</si>
  <si>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</si>
  <si>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</si>
  <si>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</si>
  <si>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</si>
  <si>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</si>
  <si>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</si>
  <si>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</si>
  <si>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</si>
  <si>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</si>
  <si>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</si>
  <si>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</si>
  <si>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</si>
  <si>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</si>
  <si>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</si>
  <si>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</si>
  <si>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</si>
  <si>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</si>
  <si>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</si>
  <si>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</si>
  <si>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</si>
  <si>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</si>
  <si>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</si>
  <si>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</si>
  <si>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</si>
  <si>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</si>
  <si>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</si>
  <si>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</si>
  <si>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</si>
  <si>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</si>
  <si>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</si>
  <si>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</si>
  <si>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</si>
  <si>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</si>
  <si>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</si>
  <si>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</si>
  <si>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</si>
  <si>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</si>
  <si>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</si>
  <si>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</si>
  <si>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</si>
  <si>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</si>
  <si>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</si>
  <si>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</si>
  <si>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</si>
  <si>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</si>
  <si>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</si>
  <si>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</si>
  <si>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</si>
  <si>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</si>
  <si>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</si>
  <si>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</si>
  <si>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</si>
  <si>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</si>
  <si>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</si>
  <si>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</si>
  <si>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</si>
  <si>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</si>
  <si>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</si>
  <si>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</si>
  <si>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</si>
  <si>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</si>
  <si>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</si>
  <si>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</si>
  <si>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</si>
  <si>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</si>
  <si>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</si>
  <si>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</si>
  <si>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</si>
  <si>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</si>
  <si>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</si>
  <si>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</si>
  <si>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</si>
  <si>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</si>
  <si>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</si>
  <si>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</si>
  <si>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</si>
  <si>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</si>
  <si>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</si>
  <si>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</si>
  <si>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</si>
  <si>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</si>
  <si>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</si>
  <si>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</si>
  <si>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</si>
  <si>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</si>
  <si>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</si>
  <si>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</si>
  <si>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</si>
  <si>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</si>
  <si>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</si>
  <si>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</si>
  <si>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</si>
  <si>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</si>
  <si>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</si>
  <si>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</si>
  <si>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</si>
  <si>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</si>
  <si>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</si>
  <si>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</si>
  <si>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</si>
  <si>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</si>
  <si>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</si>
  <si>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</si>
  <si>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</si>
  <si>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</si>
  <si>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</si>
  <si>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</si>
  <si>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</si>
  <si>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</si>
  <si>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</si>
  <si>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</si>
  <si>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</si>
  <si>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</si>
  <si>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</si>
  <si>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</si>
  <si>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</si>
  <si>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</si>
  <si>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</si>
  <si>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</si>
  <si>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</si>
  <si>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</si>
  <si>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</si>
  <si>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</si>
  <si>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</si>
  <si>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</si>
  <si>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</si>
  <si>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</si>
  <si>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</si>
  <si>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</si>
  <si>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</si>
  <si>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</si>
  <si>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</si>
  <si>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</si>
  <si>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</si>
  <si>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</si>
  <si>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</si>
  <si>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</si>
  <si>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</si>
  <si>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</si>
  <si>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</si>
  <si>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</si>
  <si>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</si>
  <si>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</si>
  <si>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</si>
  <si>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</si>
  <si>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</si>
  <si>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</si>
  <si>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</si>
  <si>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</si>
  <si>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</si>
  <si>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</si>
  <si>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</si>
  <si>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</si>
  <si>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</si>
  <si>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</si>
  <si>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</si>
  <si>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</si>
  <si>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</si>
  <si>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</si>
  <si>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</si>
  <si>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</si>
  <si>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</si>
  <si>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</si>
  <si>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</si>
  <si>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</si>
  <si>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</si>
  <si>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</si>
  <si>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</si>
  <si>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</si>
  <si>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</si>
  <si>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</si>
  <si>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</si>
  <si>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</si>
  <si>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</si>
  <si>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</si>
  <si>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</si>
  <si>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</si>
  <si>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</si>
  <si>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</si>
  <si>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</si>
  <si>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</si>
  <si>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</si>
  <si>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</si>
  <si>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</si>
  <si>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</si>
  <si>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</si>
  <si>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</si>
  <si>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</si>
  <si>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</si>
  <si>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</si>
  <si>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</si>
  <si>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</si>
  <si>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</si>
  <si>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</si>
  <si>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</si>
  <si>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</si>
  <si>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</si>
  <si>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</si>
  <si>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</si>
  <si>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</si>
  <si>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</si>
  <si>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</si>
  <si>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</si>
  <si>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</si>
  <si>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</si>
  <si>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</si>
  <si>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</si>
  <si>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</si>
  <si>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</si>
  <si>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</si>
  <si>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</si>
  <si>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</si>
  <si>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</si>
  <si>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</si>
  <si>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</si>
  <si>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</si>
  <si>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</si>
  <si>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</si>
  <si>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</si>
  <si>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</si>
  <si>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</si>
  <si>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</si>
  <si>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</si>
  <si>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</si>
  <si>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</si>
  <si>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</si>
  <si>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</si>
  <si>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</si>
  <si>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</si>
  <si>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</si>
  <si>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</si>
  <si>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</si>
  <si>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</si>
  <si>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</si>
  <si>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</si>
  <si>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</si>
  <si>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</si>
  <si>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</si>
  <si>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</si>
  <si>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</si>
  <si>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</si>
  <si>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</si>
  <si>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</si>
  <si>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</si>
  <si>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</si>
  <si>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</si>
  <si>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</si>
  <si>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</si>
  <si>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</si>
  <si>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</si>
  <si>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</si>
  <si>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</si>
  <si>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</si>
  <si>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</si>
  <si>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</si>
  <si>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</si>
  <si>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</si>
  <si>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</si>
  <si>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</si>
  <si>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</si>
  <si>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</si>
  <si>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</si>
  <si>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</si>
  <si>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</si>
  <si>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</si>
  <si>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</si>
  <si>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</si>
  <si>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</si>
  <si>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</si>
  <si>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</si>
  <si>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</si>
  <si>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</si>
  <si>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</si>
  <si>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</si>
  <si>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</si>
  <si>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</si>
  <si>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</si>
  <si>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</si>
  <si>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</si>
  <si>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</si>
  <si>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</si>
  <si>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</si>
  <si>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</si>
  <si>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</si>
  <si>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</si>
  <si>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</si>
  <si>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</si>
  <si>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</si>
  <si>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</si>
  <si>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</si>
  <si>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</si>
  <si>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</si>
  <si>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</si>
  <si>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</si>
  <si>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</si>
  <si>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</si>
  <si>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</si>
  <si>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</si>
  <si>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</si>
  <si>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</si>
  <si>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</si>
  <si>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</si>
  <si>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</si>
  <si>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</si>
  <si>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</si>
  <si>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</si>
  <si>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</si>
  <si>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</si>
  <si>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</si>
  <si>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</si>
  <si>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</si>
  <si>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</si>
  <si>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</si>
  <si>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</si>
  <si>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</si>
  <si>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</si>
  <si>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</si>
  <si>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</si>
  <si>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</si>
  <si>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</si>
  <si>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</si>
  <si>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</si>
  <si>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</si>
  <si>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</si>
  <si>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</si>
  <si>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</si>
  <si>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</si>
  <si>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</si>
  <si>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</si>
  <si>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</si>
  <si>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</si>
  <si>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</si>
  <si>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</si>
  <si>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</si>
  <si>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</si>
  <si>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</si>
  <si>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</si>
  <si>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</si>
  <si>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</si>
  <si>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</si>
  <si>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</si>
  <si>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</si>
  <si>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</si>
  <si>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</si>
  <si>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</si>
  <si>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</si>
  <si>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</si>
  <si>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</si>
  <si>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</si>
  <si>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</si>
  <si>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</si>
  <si>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</si>
  <si>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</si>
  <si>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</si>
  <si>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</si>
  <si>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</si>
  <si>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</si>
  <si>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</si>
  <si>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</si>
  <si>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</si>
  <si>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</si>
  <si>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</si>
  <si>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</si>
  <si>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</si>
  <si>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</si>
  <si>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</si>
  <si>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</si>
  <si>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</si>
  <si>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</si>
  <si>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</si>
  <si>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</si>
  <si>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</si>
  <si>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</si>
  <si>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</si>
  <si>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</si>
  <si>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</si>
  <si>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</si>
  <si>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</si>
  <si>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</si>
  <si>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</si>
  <si>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</si>
  <si>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</si>
  <si>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</si>
  <si>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</si>
  <si>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</si>
  <si>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</si>
  <si>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</si>
  <si>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</si>
  <si>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</si>
  <si>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</si>
  <si>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</si>
  <si>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</si>
  <si>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</si>
  <si>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</si>
  <si>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</si>
  <si>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</si>
  <si>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</si>
  <si>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</si>
  <si>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</si>
  <si>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</si>
  <si>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</si>
  <si>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</si>
  <si>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</si>
  <si>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</si>
  <si>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</si>
  <si>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</si>
  <si>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</si>
  <si>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</si>
  <si>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</si>
  <si>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</si>
  <si>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</si>
  <si>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</si>
  <si>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</si>
  <si>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</si>
  <si>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</si>
  <si>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</si>
  <si>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</si>
  <si>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</si>
  <si>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</si>
  <si>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</si>
  <si>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</si>
  <si>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</si>
  <si>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</si>
  <si>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</si>
  <si>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</si>
  <si>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</si>
  <si>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</si>
  <si>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</si>
  <si>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</si>
  <si>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</si>
  <si>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</si>
  <si>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</si>
  <si>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</si>
  <si>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</si>
  <si>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</si>
  <si>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</si>
  <si>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</si>
  <si>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</si>
  <si>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</si>
  <si>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</si>
  <si>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</si>
  <si>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</si>
  <si>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</si>
  <si>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</si>
  <si>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</si>
  <si>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</si>
  <si>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</si>
  <si>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</si>
  <si>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</si>
  <si>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</si>
  <si>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</si>
  <si>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</si>
  <si>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</si>
  <si>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</si>
  <si>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</si>
  <si>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</si>
  <si>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</si>
  <si>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</si>
  <si>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</si>
  <si>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</si>
  <si>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</si>
  <si>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</si>
  <si>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</si>
  <si>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</si>
  <si>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</si>
  <si>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</si>
  <si>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</si>
  <si>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</si>
  <si>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</si>
  <si>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</si>
  <si>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</si>
  <si>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</si>
  <si>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</si>
  <si>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</si>
  <si>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</si>
  <si>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</si>
  <si>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</si>
  <si>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</si>
  <si>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</si>
  <si>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</si>
  <si>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</si>
  <si>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</si>
  <si>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</si>
  <si>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</si>
  <si>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</si>
  <si>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</si>
  <si>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</si>
  <si>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</si>
  <si>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</si>
  <si>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</si>
  <si>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</si>
  <si>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</si>
  <si>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</si>
  <si>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</si>
  <si>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</si>
  <si>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</si>
  <si>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</si>
  <si>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</si>
  <si>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</si>
  <si>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</si>
  <si>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</si>
  <si>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</si>
  <si>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</si>
  <si>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</si>
  <si>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</si>
  <si>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</si>
  <si>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</si>
  <si>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</si>
  <si>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</si>
  <si>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</si>
  <si>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</si>
  <si>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</si>
  <si>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</si>
  <si>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</si>
  <si>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</si>
  <si>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</si>
  <si>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</si>
  <si>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</si>
  <si>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</si>
  <si>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</si>
  <si>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</si>
  <si>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</si>
  <si>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</si>
  <si>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</si>
  <si>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</si>
  <si>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</si>
  <si>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</si>
  <si>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</si>
  <si>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</si>
  <si>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</si>
  <si>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</si>
  <si>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</si>
  <si>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</si>
  <si>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</si>
  <si>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</si>
  <si>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</si>
  <si>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</si>
  <si>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</si>
  <si>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</si>
  <si>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</si>
  <si>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</si>
  <si>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</si>
  <si>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</si>
  <si>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</si>
  <si>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</si>
  <si>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</si>
  <si>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</si>
  <si>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</si>
  <si>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</si>
  <si>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</si>
  <si>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</si>
  <si>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</si>
  <si>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</si>
  <si>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</si>
  <si>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</si>
  <si>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</si>
  <si>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</si>
  <si>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</si>
  <si>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</si>
  <si>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</si>
  <si>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</si>
  <si>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</si>
  <si>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</si>
  <si>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</si>
  <si>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</si>
  <si>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</si>
  <si>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</si>
  <si>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</si>
  <si>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</si>
  <si>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</si>
  <si>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</si>
  <si>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</si>
  <si>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</si>
  <si>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</si>
  <si>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</si>
  <si>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</si>
  <si>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</si>
  <si>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</si>
  <si>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</si>
  <si>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</si>
  <si>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</si>
  <si>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</si>
  <si>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</si>
  <si>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</si>
  <si>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</si>
  <si>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</si>
  <si>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</si>
  <si>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</si>
  <si>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</si>
  <si>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</si>
  <si>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</si>
  <si>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</si>
  <si>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</si>
  <si>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</si>
  <si>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</si>
  <si>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</si>
  <si>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</si>
  <si>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</si>
  <si>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</si>
  <si>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</si>
  <si>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</si>
  <si>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</si>
  <si>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</si>
  <si>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</si>
  <si>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</si>
  <si>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</si>
  <si>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</si>
  <si>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</si>
  <si>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</si>
  <si>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</si>
  <si>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</si>
  <si>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</si>
  <si>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</si>
  <si>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</si>
  <si>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</si>
  <si>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</si>
  <si>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</si>
  <si>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</si>
  <si>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</si>
  <si>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</si>
  <si>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</si>
  <si>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</si>
  <si>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</si>
  <si>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</si>
  <si>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</si>
  <si>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</si>
  <si>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</si>
  <si>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</si>
  <si>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</si>
  <si>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</si>
  <si>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</si>
  <si>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</si>
  <si>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</si>
  <si>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</si>
  <si>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</si>
  <si>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</si>
  <si>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</si>
  <si>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</si>
  <si>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</si>
  <si>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</si>
  <si>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</si>
  <si>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</si>
  <si>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</si>
  <si>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</si>
  <si>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</si>
  <si>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</si>
  <si>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</si>
  <si>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</si>
  <si>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</si>
  <si>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</si>
  <si>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</si>
  <si>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</si>
  <si>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</si>
  <si>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</si>
  <si>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</si>
  <si>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</si>
  <si>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</si>
  <si>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</si>
  <si>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</si>
  <si>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</si>
  <si>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</si>
  <si>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</si>
  <si>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</si>
  <si>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</si>
  <si>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</si>
  <si>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</si>
  <si>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</si>
  <si>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</si>
  <si>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</si>
  <si>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</si>
  <si>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</si>
  <si>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</si>
  <si>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</si>
  <si>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</si>
  <si>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</si>
  <si>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</si>
  <si>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</si>
  <si>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</si>
  <si>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</si>
  <si>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</si>
  <si>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</si>
  <si>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</si>
  <si>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</si>
  <si>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</si>
  <si>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</si>
  <si>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</si>
  <si>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</si>
  <si>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</si>
  <si>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</si>
  <si>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</si>
  <si>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</si>
  <si>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</si>
  <si>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</si>
  <si>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</si>
  <si>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</si>
  <si>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</si>
  <si>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</si>
  <si>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</si>
  <si>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</si>
  <si>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</si>
  <si>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</si>
  <si>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</si>
  <si>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</si>
  <si>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</si>
  <si>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</si>
  <si>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</si>
  <si>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</si>
  <si>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</si>
  <si>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</si>
  <si>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</si>
  <si>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</si>
  <si>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</si>
  <si>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</si>
  <si>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</si>
  <si>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</si>
  <si>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</si>
  <si>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</si>
  <si>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</si>
  <si>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</si>
  <si>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</si>
  <si>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</si>
  <si>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</si>
  <si>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</si>
  <si>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</si>
  <si>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</si>
  <si>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</si>
  <si>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</si>
  <si>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</si>
  <si>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</si>
  <si>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</si>
  <si>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</si>
  <si>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</si>
  <si>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</si>
  <si>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</si>
  <si>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</si>
  <si>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</si>
  <si>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</si>
  <si>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</si>
  <si>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</si>
  <si>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</si>
  <si>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</si>
  <si>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</si>
  <si>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</si>
  <si>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</si>
  <si>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</si>
  <si>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</si>
  <si>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</si>
  <si>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</si>
  <si>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</si>
  <si>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</si>
  <si>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</si>
  <si>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</si>
  <si>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</si>
  <si>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</si>
  <si>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</si>
  <si>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</si>
  <si>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</si>
  <si>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</si>
  <si>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</si>
  <si>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</si>
  <si>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</si>
  <si>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</si>
  <si>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</si>
  <si>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</si>
  <si>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</si>
  <si>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</si>
  <si>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</si>
  <si>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</si>
  <si>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</si>
  <si>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</si>
  <si>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</si>
  <si>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</si>
  <si>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</si>
  <si>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</si>
  <si>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</si>
  <si>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</si>
  <si>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</si>
  <si>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</si>
  <si>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</si>
  <si>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</si>
  <si>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</si>
  <si>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</si>
  <si>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</si>
  <si>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</si>
  <si>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</si>
  <si>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</si>
  <si>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</si>
  <si>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</si>
  <si>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</si>
  <si>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</si>
  <si>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</si>
  <si>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</si>
  <si>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</si>
  <si>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</si>
  <si>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</si>
  <si>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</si>
  <si>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</si>
  <si>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</si>
  <si>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</si>
  <si>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</si>
  <si>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</si>
  <si>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</si>
  <si>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</si>
  <si>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</si>
  <si>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</si>
  <si>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</si>
  <si>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</si>
  <si>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</si>
  <si>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</si>
  <si>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</si>
  <si>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</si>
  <si>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</si>
  <si>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</si>
  <si>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</si>
  <si>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</si>
  <si>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</si>
  <si>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</si>
  <si>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</si>
  <si>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</si>
  <si>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</si>
  <si>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</si>
  <si>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</si>
  <si>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</si>
  <si>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</si>
  <si>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</si>
  <si>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</si>
  <si>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</si>
  <si>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</si>
  <si>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</si>
  <si>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</si>
  <si>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</si>
  <si>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</si>
  <si>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</si>
  <si>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</si>
  <si>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</si>
  <si>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</si>
  <si>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</si>
  <si>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</si>
  <si>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</si>
  <si>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</si>
  <si>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</si>
  <si>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</si>
  <si>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</si>
  <si>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</si>
  <si>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</si>
  <si>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</si>
  <si>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</si>
  <si>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</si>
  <si>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</si>
  <si>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</si>
  <si>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</si>
  <si>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</si>
  <si>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</si>
  <si>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</si>
  <si>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</si>
  <si>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</si>
  <si>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</si>
  <si>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</si>
  <si>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</si>
  <si>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</si>
  <si>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</si>
  <si>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</si>
  <si>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</si>
  <si>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</si>
  <si>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</si>
  <si>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</si>
  <si>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</si>
  <si>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</si>
  <si>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</si>
  <si>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</si>
  <si>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</si>
  <si>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</si>
  <si>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</si>
  <si>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</si>
  <si>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</si>
  <si>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</si>
  <si>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</si>
  <si>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</si>
  <si>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</si>
  <si>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</si>
  <si>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</si>
  <si>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</si>
  <si>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</si>
  <si>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</si>
  <si>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</si>
  <si>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</si>
  <si>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</si>
  <si>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</si>
  <si>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</si>
  <si>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</si>
  <si>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</si>
  <si>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</si>
  <si>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</si>
  <si>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</si>
  <si>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</si>
  <si>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</si>
  <si>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</si>
  <si>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</si>
  <si>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</si>
  <si>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</si>
  <si>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</si>
  <si>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</si>
  <si>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</si>
  <si>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</si>
  <si>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</si>
  <si>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</si>
  <si>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</si>
  <si>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</si>
  <si>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</si>
  <si>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</si>
  <si>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</si>
  <si>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</si>
  <si>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</si>
  <si>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</si>
  <si>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</si>
  <si>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</si>
  <si>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</si>
  <si>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</si>
  <si>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</si>
  <si>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</si>
  <si>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</si>
  <si>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</si>
  <si>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</si>
  <si>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</si>
  <si>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</si>
  <si>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</si>
  <si>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</si>
  <si>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</si>
  <si>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</si>
  <si>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</si>
  <si>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</si>
  <si>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</si>
  <si>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</si>
  <si>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</si>
  <si>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</si>
  <si>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</si>
  <si>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</si>
  <si>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</si>
  <si>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</si>
  <si>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</si>
  <si>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</si>
  <si>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</si>
  <si>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</si>
  <si>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</si>
  <si>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</si>
  <si>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</si>
  <si>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</si>
  <si>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</si>
  <si>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</si>
  <si>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</si>
  <si>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</si>
  <si>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</si>
  <si>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</si>
  <si>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</si>
  <si>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</si>
  <si>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</si>
  <si>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</si>
  <si>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</si>
  <si>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</si>
  <si>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</si>
  <si>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</si>
  <si>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</si>
  <si>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</si>
  <si>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</si>
  <si>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</si>
  <si>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</si>
  <si>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</si>
  <si>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</si>
  <si>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</si>
  <si>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</si>
  <si>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</si>
  <si>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</si>
  <si>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</si>
  <si>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</si>
  <si>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</si>
  <si>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</si>
  <si>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</si>
  <si>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</si>
  <si>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</si>
  <si>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</si>
  <si>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</si>
  <si>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</si>
  <si>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</si>
  <si>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</si>
  <si>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</si>
  <si>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</si>
  <si>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</si>
  <si>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</si>
  <si>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</si>
  <si>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</si>
  <si>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</si>
  <si>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</si>
  <si>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</si>
  <si>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</si>
  <si>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</si>
  <si>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</si>
  <si>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</si>
  <si>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</si>
  <si>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</si>
  <si>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</si>
  <si>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</si>
  <si>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</si>
  <si>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</si>
  <si>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</si>
  <si>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</si>
  <si>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</si>
  <si>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</si>
  <si>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</si>
  <si>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</si>
  <si>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</si>
  <si>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</si>
  <si>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</si>
  <si>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</si>
  <si>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</si>
  <si>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</si>
  <si>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</si>
  <si>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</si>
  <si>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</si>
  <si>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</si>
  <si>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</si>
  <si>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</si>
  <si>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</si>
  <si>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</si>
  <si>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</si>
  <si>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</si>
  <si>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</si>
  <si>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</si>
  <si>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</si>
  <si>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</si>
  <si>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</si>
  <si>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</si>
  <si>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</si>
  <si>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</si>
  <si>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</si>
  <si>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</si>
  <si>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</si>
  <si>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</si>
  <si>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</si>
  <si>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</si>
  <si>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</si>
  <si>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</si>
  <si>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</si>
  <si>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</si>
  <si>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</si>
  <si>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</si>
  <si>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</si>
  <si>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</si>
  <si>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</si>
  <si>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</si>
  <si>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</si>
  <si>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</si>
  <si>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</si>
  <si>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</si>
  <si>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</si>
  <si>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</si>
  <si>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</si>
  <si>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</si>
  <si>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</si>
  <si>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</si>
  <si>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</si>
  <si>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</si>
  <si>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</si>
  <si>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</si>
  <si>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</si>
  <si>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</si>
  <si>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</si>
  <si>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</si>
  <si>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</si>
  <si>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</si>
  <si>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</si>
  <si>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</si>
  <si>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</si>
  <si>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</si>
  <si>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</si>
  <si>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</si>
  <si>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</si>
  <si>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</si>
  <si>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</si>
  <si>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</si>
  <si>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</si>
  <si>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</si>
  <si>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</si>
  <si>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</si>
  <si>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</si>
  <si>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</si>
  <si>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</si>
  <si>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</si>
  <si>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</si>
  <si>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</si>
  <si>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</si>
  <si>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</si>
  <si>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</si>
  <si>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</si>
  <si>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</si>
  <si>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</si>
  <si>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</si>
  <si>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</si>
  <si>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</si>
  <si>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</si>
  <si>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</si>
  <si>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</si>
  <si>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</si>
  <si>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</si>
  <si>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</si>
  <si>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</si>
  <si>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</si>
  <si>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</si>
  <si>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</si>
  <si>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</si>
  <si>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</si>
  <si>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</si>
  <si>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</si>
  <si>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</si>
  <si>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</si>
  <si>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</si>
  <si>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</si>
  <si>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</si>
  <si>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</si>
  <si>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</si>
  <si>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</si>
  <si>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</si>
  <si>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</si>
  <si>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</si>
  <si>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</si>
  <si>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</si>
  <si>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</si>
  <si>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</si>
  <si>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</si>
  <si>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</si>
  <si>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</si>
  <si>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</si>
  <si>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</si>
  <si>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</si>
  <si>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</si>
  <si>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</si>
  <si>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</si>
  <si>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</si>
  <si>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</si>
  <si>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</si>
  <si>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</si>
  <si>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</si>
  <si>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</si>
  <si>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</si>
  <si>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</si>
  <si>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</si>
  <si>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</si>
  <si>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</si>
  <si>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</si>
  <si>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</si>
  <si>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</si>
  <si>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</si>
  <si>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</si>
  <si>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</si>
  <si>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</si>
  <si>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</si>
  <si>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</si>
  <si>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</si>
  <si>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</si>
  <si>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</si>
  <si>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</si>
  <si>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</si>
  <si>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</si>
  <si>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</si>
  <si>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</si>
  <si>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</si>
  <si>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</si>
  <si>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</si>
  <si>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</si>
  <si>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</si>
  <si>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</si>
  <si>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</si>
  <si>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</si>
  <si>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</si>
  <si>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</si>
  <si>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</si>
  <si>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</si>
  <si>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</si>
  <si>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</si>
  <si>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</si>
  <si>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</si>
  <si>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</si>
  <si>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</si>
  <si>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</si>
  <si>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</si>
  <si>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</si>
  <si>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</si>
  <si>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</si>
  <si>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</si>
  <si>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</si>
  <si>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</si>
  <si>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</si>
  <si>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</si>
  <si>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</si>
  <si>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</si>
  <si>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</si>
  <si>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</si>
  <si>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</si>
  <si>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</si>
  <si>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</si>
  <si>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</si>
  <si>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</si>
  <si>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</si>
  <si>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</si>
  <si>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</si>
  <si>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</si>
  <si>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</si>
  <si>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</si>
  <si>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</si>
  <si>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</si>
  <si>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</si>
  <si>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</si>
  <si>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</si>
  <si>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</si>
  <si>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</si>
  <si>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</si>
  <si>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</si>
  <si>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</si>
  <si>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</si>
  <si>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</si>
  <si>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</si>
  <si>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</si>
  <si>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</si>
  <si>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</si>
  <si>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</si>
  <si>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</si>
  <si>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</si>
  <si>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</si>
  <si>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</si>
  <si>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</si>
  <si>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</si>
  <si>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</si>
  <si>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</si>
  <si>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</si>
  <si>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</si>
  <si>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</si>
  <si>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</si>
  <si>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</si>
  <si>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</si>
  <si>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</si>
  <si>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</si>
  <si>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</si>
  <si>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</si>
  <si>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</si>
  <si>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</si>
  <si>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</si>
  <si>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</si>
  <si>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</si>
  <si>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</si>
  <si>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</si>
  <si>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</si>
  <si>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</si>
  <si>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</si>
  <si>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</si>
  <si>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</si>
  <si>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</si>
  <si>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</si>
  <si>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</si>
  <si>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</si>
  <si>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</si>
  <si>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</si>
  <si>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</si>
  <si>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</si>
  <si>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</si>
  <si>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</si>
  <si>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</si>
  <si>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</si>
  <si>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</si>
  <si>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</si>
  <si>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</si>
  <si>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</si>
  <si>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</si>
  <si>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</si>
  <si>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</si>
  <si>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</si>
  <si>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</si>
  <si>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</si>
  <si>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</si>
  <si>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</si>
  <si>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</si>
  <si>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</si>
  <si>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</si>
  <si>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</si>
  <si>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</si>
  <si>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</si>
  <si>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</si>
  <si>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</si>
  <si>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</si>
  <si>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</si>
  <si>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</si>
  <si>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</si>
  <si>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</si>
  <si>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</si>
  <si>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</si>
  <si>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</si>
  <si>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</si>
  <si>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</si>
  <si>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</si>
  <si>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</si>
  <si>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</si>
  <si>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</si>
  <si>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</si>
  <si>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</si>
  <si>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</si>
  <si>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</si>
  <si>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</si>
  <si>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</si>
  <si>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</si>
  <si>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</si>
  <si>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</si>
  <si>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</si>
  <si>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</si>
  <si>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</si>
  <si>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</si>
  <si>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</si>
  <si>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</si>
  <si>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</si>
  <si>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</si>
  <si>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</si>
  <si>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</si>
  <si>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</si>
  <si>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</si>
  <si>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</si>
  <si>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</si>
  <si>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</si>
  <si>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</si>
  <si>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</si>
  <si>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</si>
  <si>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</si>
  <si>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</si>
  <si>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</si>
  <si>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</si>
  <si>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</si>
  <si>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</si>
  <si>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</si>
  <si>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</si>
  <si>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</si>
  <si>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</si>
  <si>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</si>
  <si>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</si>
  <si>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</si>
  <si>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</si>
  <si>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</si>
  <si>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</si>
  <si>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</si>
  <si>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</si>
  <si>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</si>
  <si>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</si>
  <si>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</si>
  <si>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</si>
  <si>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</si>
  <si>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</si>
  <si>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</si>
  <si>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</si>
  <si>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</si>
  <si>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</si>
  <si>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</si>
  <si>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</si>
  <si>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</si>
  <si>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</si>
  <si>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</si>
  <si>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</si>
  <si>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</si>
  <si>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</si>
  <si>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</si>
  <si>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</si>
  <si>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</si>
  <si>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</si>
  <si>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</si>
  <si>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</si>
  <si>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</si>
  <si>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</si>
  <si>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</si>
  <si>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</si>
  <si>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</si>
  <si>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</si>
  <si>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</si>
  <si>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</si>
  <si>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</si>
  <si>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</si>
  <si>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</si>
  <si>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</si>
  <si>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</si>
  <si>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</si>
  <si>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</si>
  <si>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</si>
  <si>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</si>
  <si>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</si>
  <si>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</si>
  <si>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</si>
  <si>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</si>
  <si>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</si>
  <si>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</si>
  <si>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</si>
  <si>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</si>
  <si>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</si>
  <si>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</si>
  <si>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</si>
  <si>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</si>
  <si>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</si>
  <si>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</si>
  <si>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</si>
  <si>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</si>
  <si>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</si>
  <si>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</si>
  <si>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</si>
  <si>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</si>
  <si>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</si>
  <si>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</si>
  <si>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</si>
  <si>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</si>
  <si>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</si>
  <si>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</si>
  <si>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</si>
  <si>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</si>
  <si>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</si>
  <si>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</si>
  <si>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</si>
  <si>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</si>
  <si>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</si>
  <si>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</si>
  <si>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</si>
  <si>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</si>
  <si>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</si>
  <si>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</si>
  <si>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</si>
  <si>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</si>
  <si>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</si>
  <si>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</si>
  <si>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</si>
  <si>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</si>
  <si>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</si>
  <si>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</si>
  <si>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</si>
  <si>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</si>
  <si>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</si>
  <si>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</si>
  <si>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</si>
  <si>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</si>
  <si>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</si>
  <si>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</si>
  <si>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</si>
  <si>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</si>
  <si>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</si>
  <si>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</si>
  <si>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</si>
  <si>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</si>
  <si>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</si>
  <si>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</si>
  <si>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</si>
  <si>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</si>
  <si>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</si>
  <si>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</si>
  <si>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</si>
  <si>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</si>
  <si>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</si>
  <si>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</si>
  <si>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</si>
  <si>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</si>
  <si>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</si>
  <si>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</si>
  <si>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</si>
  <si>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</si>
  <si>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</si>
  <si>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</si>
  <si>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</si>
  <si>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</si>
  <si>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</si>
  <si>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</si>
  <si>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</si>
  <si>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</si>
  <si>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</si>
  <si>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</si>
  <si>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</si>
  <si>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</si>
  <si>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</si>
  <si>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</si>
  <si>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</si>
  <si>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</si>
  <si>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</si>
  <si>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</si>
  <si>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</si>
  <si>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</si>
  <si>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</si>
  <si>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</si>
  <si>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</si>
  <si>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</si>
  <si>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</si>
  <si>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</si>
  <si>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</si>
  <si>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</si>
  <si>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</si>
  <si>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</si>
  <si>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</si>
  <si>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</si>
  <si>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</si>
  <si>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</si>
  <si>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</si>
  <si>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</si>
  <si>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</si>
  <si>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</si>
  <si>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</si>
  <si>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</si>
  <si>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</si>
  <si>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</si>
  <si>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</si>
  <si>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</si>
  <si>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</si>
  <si>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</si>
  <si>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</si>
  <si>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</si>
  <si>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</si>
  <si>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</si>
  <si>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</si>
  <si>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</si>
  <si>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</si>
  <si>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</si>
  <si>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</si>
  <si>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</si>
  <si>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</si>
  <si>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</si>
  <si>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</si>
  <si>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</si>
  <si>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</si>
  <si>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</si>
  <si>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</si>
  <si>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</si>
  <si>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</si>
  <si>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</si>
  <si>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</si>
  <si>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</si>
  <si>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</si>
  <si>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</si>
  <si>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</si>
  <si>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</si>
  <si>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</si>
  <si>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</si>
  <si>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</si>
  <si>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</si>
  <si>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</si>
  <si>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</si>
  <si>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</si>
  <si>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</si>
  <si>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</si>
  <si>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</si>
  <si>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</si>
  <si>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</si>
  <si>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</si>
  <si>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</si>
  <si>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</si>
  <si>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</si>
  <si>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</si>
  <si>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</si>
  <si>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</si>
  <si>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</si>
  <si>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</si>
  <si>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</si>
  <si>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</si>
  <si>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</si>
  <si>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</si>
  <si>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</si>
  <si>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</si>
  <si>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</si>
  <si>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</si>
  <si>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</si>
  <si>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</si>
  <si>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</si>
  <si>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</si>
  <si>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</si>
  <si>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</si>
  <si>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</si>
  <si>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</si>
  <si>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</si>
  <si>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</si>
  <si>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</si>
  <si>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</si>
  <si>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</si>
  <si>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</si>
  <si>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</si>
  <si>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</si>
  <si>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</si>
  <si>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</si>
  <si>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</si>
  <si>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</si>
  <si>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</si>
  <si>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</si>
  <si>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</si>
  <si>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</si>
  <si>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</si>
  <si>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</si>
  <si>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</si>
  <si>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</si>
  <si>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</si>
  <si>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</si>
  <si>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</si>
  <si>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</si>
  <si>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</si>
  <si>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</si>
  <si>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</si>
  <si>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</si>
  <si>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</si>
  <si>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</si>
  <si>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</si>
  <si>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</si>
  <si>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</si>
  <si>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</si>
  <si>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</si>
  <si>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</si>
  <si>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</si>
  <si>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</si>
  <si>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</si>
  <si>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</si>
  <si>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</si>
  <si>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</si>
  <si>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</si>
  <si>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</si>
  <si>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</si>
  <si>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</si>
  <si>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</si>
  <si>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</si>
  <si>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</si>
  <si>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</si>
  <si>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</si>
  <si>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</si>
  <si>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</si>
  <si>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</si>
  <si>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</si>
  <si>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</si>
  <si>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</si>
  <si>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</si>
  <si>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</si>
  <si>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</si>
  <si>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</si>
  <si>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</si>
  <si>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</si>
  <si>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</si>
  <si>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</si>
  <si>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</si>
  <si>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</si>
  <si>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</si>
  <si>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</si>
  <si>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</si>
  <si>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</si>
  <si>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</si>
  <si>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</si>
  <si>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</si>
  <si>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</si>
  <si>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</si>
  <si>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</si>
  <si>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</si>
  <si>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</si>
  <si>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</si>
  <si>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</si>
  <si>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</si>
  <si>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</si>
  <si>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</si>
  <si>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</si>
  <si>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</si>
  <si>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</si>
  <si>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</si>
  <si>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</si>
  <si>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</si>
  <si>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</si>
  <si>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</si>
  <si>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</si>
  <si>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</si>
  <si>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</si>
  <si>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</si>
  <si>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</si>
  <si>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</si>
  <si>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</si>
  <si>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</si>
  <si>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</si>
  <si>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</si>
  <si>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</si>
  <si>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</si>
  <si>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</si>
  <si>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</si>
  <si>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</si>
  <si>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</si>
  <si>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</si>
  <si>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</si>
  <si>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</si>
  <si>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</si>
  <si>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</si>
  <si>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</si>
  <si>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</si>
  <si>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</si>
  <si>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</si>
  <si>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</si>
  <si>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</si>
  <si>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</si>
  <si>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</si>
  <si>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</si>
  <si>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</si>
  <si>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</si>
  <si>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</si>
  <si>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</si>
  <si>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</si>
  <si>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</si>
  <si>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</si>
  <si>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</si>
  <si>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</si>
  <si>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</si>
  <si>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</si>
  <si>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</si>
  <si>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</si>
  <si>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</si>
  <si>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</si>
  <si>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</si>
  <si>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</si>
  <si>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</si>
  <si>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</si>
  <si>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</si>
  <si>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</si>
  <si>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</si>
  <si>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</si>
  <si>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</si>
  <si>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</si>
  <si>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</si>
  <si>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</si>
  <si>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</si>
  <si>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</si>
  <si>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</si>
  <si>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</si>
  <si>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</si>
  <si>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</si>
  <si>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</si>
  <si>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</si>
  <si>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</si>
  <si>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</si>
  <si>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</si>
  <si>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</si>
  <si>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</si>
  <si>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</si>
  <si>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</si>
  <si>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</si>
  <si>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</si>
  <si>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</si>
  <si>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</si>
  <si>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</si>
  <si>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</si>
  <si>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</si>
  <si>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</si>
  <si>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</si>
  <si>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</si>
  <si>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</si>
  <si>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</si>
  <si>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</si>
  <si>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</si>
  <si>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</si>
  <si>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</si>
  <si>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</si>
  <si>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</si>
  <si>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</si>
  <si>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</si>
  <si>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</si>
  <si>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</si>
  <si>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</si>
  <si>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</si>
  <si>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</si>
  <si>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</si>
  <si>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</si>
  <si>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</si>
  <si>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</si>
  <si>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</si>
  <si>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</si>
  <si>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</si>
  <si>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</si>
  <si>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</si>
  <si>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</si>
  <si>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</si>
  <si>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</si>
  <si>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</si>
  <si>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</si>
  <si>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</si>
  <si>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</si>
  <si>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</si>
  <si>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</si>
  <si>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</si>
  <si>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</si>
  <si>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</si>
  <si>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</si>
  <si>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</si>
  <si>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</si>
  <si>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</si>
  <si>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</si>
  <si>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</si>
  <si>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</si>
  <si>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</si>
  <si>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</si>
  <si>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</si>
  <si>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</si>
  <si>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</si>
  <si>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</si>
  <si>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</si>
  <si>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</si>
  <si>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</si>
  <si>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</si>
  <si>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</si>
  <si>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</si>
  <si>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</si>
  <si>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</si>
  <si>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</si>
  <si>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</si>
  <si>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</si>
  <si>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</si>
  <si>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</si>
  <si>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</si>
  <si>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</si>
  <si>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</si>
  <si>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</si>
  <si>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</si>
  <si>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</si>
  <si>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</si>
  <si>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</si>
  <si>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</si>
  <si>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</si>
  <si>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</si>
  <si>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</si>
  <si>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</si>
  <si>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</si>
  <si>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</si>
  <si>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</si>
  <si>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</si>
  <si>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</si>
  <si>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</si>
  <si>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</si>
  <si>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</si>
  <si>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</si>
  <si>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</si>
  <si>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</si>
  <si>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</si>
  <si>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</si>
  <si>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</si>
  <si>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</si>
  <si>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</si>
  <si>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</si>
  <si>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</si>
  <si>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</si>
  <si>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</si>
  <si>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</si>
  <si>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</si>
  <si>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</si>
  <si>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</si>
  <si>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</si>
  <si>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</si>
  <si>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</si>
  <si>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</si>
  <si>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</si>
  <si>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</si>
  <si>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</si>
  <si>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</si>
  <si>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</si>
  <si>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</si>
  <si>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</si>
  <si>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</si>
  <si>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</si>
  <si>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</si>
  <si>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</si>
  <si>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</si>
  <si>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</si>
  <si>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</si>
  <si>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</si>
  <si>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</si>
  <si>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</si>
  <si>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</si>
  <si>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</si>
  <si>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</si>
  <si>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</si>
  <si>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</si>
  <si>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</si>
  <si>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</si>
  <si>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</si>
  <si>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</si>
  <si>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</si>
  <si>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</si>
  <si>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</si>
  <si>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</si>
  <si>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</si>
  <si>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</si>
  <si>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</si>
  <si>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</si>
  <si>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</si>
  <si>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</si>
  <si>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</si>
  <si>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</si>
  <si>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</si>
  <si>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</si>
  <si>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</si>
  <si>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</si>
  <si>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</si>
  <si>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</si>
  <si>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</si>
  <si>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</si>
  <si>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</si>
  <si>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</si>
  <si>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</si>
  <si>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</si>
  <si>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</si>
  <si>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</si>
  <si>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</si>
  <si>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</si>
  <si>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</si>
  <si>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</si>
  <si>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</si>
  <si>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</si>
  <si>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</si>
  <si>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</si>
  <si>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</si>
  <si>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</si>
  <si>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</si>
  <si>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</si>
  <si>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</si>
  <si>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</si>
  <si>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</si>
  <si>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</si>
  <si>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</si>
  <si>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</si>
  <si>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</si>
  <si>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</si>
  <si>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</si>
  <si>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</si>
  <si>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</si>
  <si>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</si>
  <si>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</si>
  <si>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</si>
  <si>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</si>
  <si>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</si>
  <si>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</si>
  <si>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</si>
  <si>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</si>
  <si>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</si>
  <si>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</si>
  <si>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</si>
  <si>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</si>
  <si>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</si>
  <si>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</si>
  <si>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</si>
  <si>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</si>
  <si>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</si>
  <si>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</si>
  <si>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</si>
  <si>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</si>
  <si>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</si>
  <si>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</si>
  <si>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</si>
  <si>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</si>
  <si>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</si>
  <si>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</si>
  <si>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</si>
  <si>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</si>
  <si>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</si>
  <si>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</si>
  <si>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</si>
  <si>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</si>
  <si>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</si>
  <si>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</si>
  <si>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</si>
  <si>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</si>
  <si>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</si>
  <si>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</si>
  <si>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</si>
  <si>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</si>
  <si>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</si>
  <si>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</si>
  <si>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</si>
  <si>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</si>
  <si>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</si>
  <si>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</si>
  <si>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</si>
  <si>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</si>
  <si>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</si>
  <si>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</si>
  <si>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</si>
  <si>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</si>
  <si>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</si>
  <si>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</si>
  <si>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</si>
  <si>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</si>
  <si>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</si>
  <si>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</si>
  <si>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</si>
  <si>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</si>
  <si>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</si>
  <si>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</si>
  <si>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</si>
  <si>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</si>
  <si>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</si>
  <si>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</si>
  <si>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</si>
  <si>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</si>
  <si>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</si>
  <si>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</si>
  <si>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</si>
  <si>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</si>
  <si>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</si>
  <si>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</si>
  <si>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</si>
  <si>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</si>
  <si>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</si>
  <si>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</si>
  <si>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</si>
  <si>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</si>
  <si>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</si>
  <si>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</si>
  <si>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</si>
  <si>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</si>
  <si>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</si>
  <si>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</si>
  <si>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</si>
  <si>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</si>
  <si>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</si>
  <si>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</si>
  <si>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</si>
  <si>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</si>
  <si>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</si>
  <si>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</si>
  <si>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</si>
  <si>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</si>
  <si>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</si>
  <si>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</si>
  <si>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</si>
  <si>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</si>
  <si>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</si>
  <si>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</si>
  <si>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</si>
  <si>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</si>
  <si>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</si>
  <si>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</si>
  <si>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</si>
  <si>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</si>
  <si>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</si>
  <si>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</si>
  <si>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</si>
  <si>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</si>
  <si>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</si>
  <si>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</si>
  <si>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</si>
  <si>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</si>
  <si>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</si>
  <si>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</si>
  <si>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</si>
  <si>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</si>
  <si>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</si>
  <si>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</si>
  <si>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</si>
  <si>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</si>
  <si>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</si>
  <si>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</si>
  <si>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</si>
  <si>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</si>
  <si>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</si>
  <si>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</si>
  <si>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</si>
  <si>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</si>
  <si>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</si>
  <si>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</si>
  <si>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</si>
  <si>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</si>
  <si>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</si>
  <si>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</si>
  <si>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</si>
  <si>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</si>
  <si>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</si>
  <si>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</si>
  <si>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</si>
  <si>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</si>
  <si>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</si>
  <si>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</si>
  <si>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</si>
  <si>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</si>
  <si>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</si>
  <si>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</si>
  <si>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</si>
  <si>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</si>
  <si>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</si>
  <si>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</si>
  <si>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</si>
  <si>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</si>
  <si>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</si>
  <si>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</si>
  <si>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</si>
  <si>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</si>
  <si>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</si>
  <si>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</si>
  <si>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</si>
  <si>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</si>
  <si>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</si>
  <si>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</si>
  <si>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</si>
  <si>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</si>
  <si>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</si>
  <si>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</si>
  <si>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</si>
  <si>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</si>
  <si>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</si>
  <si>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</si>
  <si>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</si>
  <si>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</si>
  <si>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</si>
  <si>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</si>
  <si>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</si>
  <si>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</si>
  <si>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</si>
  <si>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</si>
  <si>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</si>
  <si>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</si>
  <si>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</si>
  <si>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</si>
  <si>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</si>
  <si>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</si>
  <si>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</si>
  <si>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</si>
  <si>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</si>
  <si>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</si>
  <si>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</si>
  <si>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</si>
  <si>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</si>
  <si>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</si>
  <si>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</si>
  <si>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</si>
  <si>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</si>
  <si>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</si>
  <si>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</si>
  <si>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</si>
  <si>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</si>
  <si>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</si>
  <si>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</si>
  <si>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</si>
  <si>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</si>
  <si>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</si>
  <si>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</si>
  <si>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</si>
  <si>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</si>
  <si>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</si>
  <si>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</si>
  <si>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</si>
  <si>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</si>
  <si>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</si>
  <si>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</si>
  <si>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</si>
  <si>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</si>
  <si>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</si>
  <si>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</si>
  <si>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</si>
  <si>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</si>
  <si>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</si>
  <si>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</si>
  <si>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</si>
  <si>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</si>
  <si>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</si>
  <si>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</si>
  <si>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</si>
  <si>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</si>
  <si>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</si>
  <si>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</si>
  <si>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</si>
  <si>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</si>
  <si>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</si>
  <si>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</si>
  <si>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</si>
  <si>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</si>
  <si>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</si>
  <si>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</si>
  <si>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</si>
  <si>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</si>
  <si>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</si>
  <si>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</si>
  <si>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</si>
  <si>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</si>
  <si>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</si>
  <si>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</si>
  <si>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</si>
  <si>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</si>
  <si>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</si>
  <si>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</si>
  <si>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</si>
  <si>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</si>
  <si>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</si>
  <si>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</si>
  <si>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</si>
  <si>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</si>
  <si>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</si>
  <si>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</si>
  <si>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</si>
  <si>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</si>
  <si>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</si>
  <si>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</si>
  <si>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</si>
  <si>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</si>
  <si>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</si>
  <si>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</si>
  <si>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</si>
  <si>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</si>
  <si>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</si>
  <si>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</si>
  <si>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</si>
  <si>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</si>
  <si>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</si>
  <si>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</si>
  <si>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</si>
  <si>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</si>
  <si>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</si>
  <si>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</si>
  <si>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</si>
  <si>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</si>
  <si>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</si>
  <si>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</si>
  <si>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</si>
  <si>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</si>
  <si>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</si>
  <si>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</si>
  <si>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</si>
  <si>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</si>
  <si>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</si>
  <si>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</si>
  <si>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</si>
  <si>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</si>
  <si>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</si>
  <si>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</si>
  <si>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</si>
  <si>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</si>
  <si>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</si>
  <si>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</si>
  <si>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</si>
  <si>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</si>
  <si>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</si>
  <si>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</si>
  <si>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</si>
  <si>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</si>
  <si>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</si>
  <si>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</si>
  <si>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</si>
  <si>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</si>
  <si>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</si>
  <si>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</si>
  <si>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</si>
  <si>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</si>
  <si>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</si>
  <si>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</si>
  <si>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</si>
  <si>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</si>
  <si>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</si>
  <si>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</si>
  <si>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</si>
  <si>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</si>
  <si>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</si>
  <si>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</si>
  <si>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</si>
  <si>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</si>
  <si>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</si>
  <si>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</si>
  <si>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</si>
  <si>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</si>
  <si>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</si>
  <si>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</si>
  <si>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</si>
  <si>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</si>
  <si>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</si>
  <si>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</si>
  <si>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</si>
  <si>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</si>
  <si>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</si>
  <si>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</si>
  <si>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</si>
  <si>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</si>
  <si>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</si>
  <si>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</si>
  <si>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</si>
  <si>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</si>
  <si>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</si>
  <si>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</si>
  <si>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</si>
  <si>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</si>
  <si>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</si>
  <si>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</si>
  <si>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</si>
  <si>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</si>
  <si>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</si>
  <si>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</si>
  <si>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</si>
  <si>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</si>
  <si>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</si>
  <si>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</si>
  <si>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</si>
  <si>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</si>
  <si>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</si>
  <si>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</si>
  <si>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</si>
  <si>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</si>
  <si>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</si>
  <si>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</si>
  <si>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</si>
  <si>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</si>
  <si>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</si>
  <si>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</si>
  <si>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</si>
  <si>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</si>
  <si>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</si>
  <si>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</si>
  <si>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</si>
  <si>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</si>
  <si>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</si>
  <si>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</si>
  <si>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</si>
  <si>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</si>
  <si>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</si>
  <si>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</si>
  <si>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</si>
  <si>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</si>
  <si>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</si>
  <si>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</si>
  <si>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</si>
  <si>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</si>
  <si>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</si>
  <si>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</si>
  <si>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</si>
  <si>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</si>
  <si>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</si>
  <si>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</si>
  <si>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</si>
  <si>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</si>
  <si>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</si>
  <si>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</si>
  <si>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</si>
  <si>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</si>
  <si>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</si>
  <si>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</si>
  <si>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</si>
  <si>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</si>
  <si>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</si>
  <si>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</si>
  <si>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</si>
  <si>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</si>
  <si>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</si>
  <si>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</si>
  <si>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</si>
  <si>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</si>
  <si>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</si>
  <si>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</si>
  <si>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</si>
  <si>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</si>
  <si>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</si>
  <si>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</si>
  <si>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</si>
  <si>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</si>
  <si>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</si>
  <si>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</si>
  <si>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</si>
  <si>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</si>
  <si>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</si>
  <si>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</si>
  <si>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</si>
  <si>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</si>
  <si>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</si>
  <si>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</si>
  <si>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</si>
  <si>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</si>
  <si>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</si>
  <si>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</si>
  <si>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</si>
  <si>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</si>
  <si>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</si>
  <si>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</si>
  <si>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</si>
  <si>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</si>
  <si>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</si>
  <si>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</si>
  <si>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</si>
  <si>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</si>
  <si>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</si>
  <si>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</si>
  <si>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</si>
  <si>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</si>
  <si>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</si>
  <si>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</si>
  <si>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</si>
  <si>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</si>
  <si>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</si>
  <si>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</si>
  <si>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</si>
  <si>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</si>
  <si>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</si>
  <si>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</si>
  <si>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</si>
  <si>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</si>
  <si>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</si>
  <si>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</si>
  <si>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</si>
  <si>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</si>
  <si>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</si>
  <si>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</si>
  <si>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</si>
  <si>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</si>
  <si>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</si>
  <si>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</si>
  <si>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</si>
  <si>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</si>
  <si>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</si>
  <si>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</si>
  <si>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</si>
  <si>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</si>
  <si>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</si>
  <si>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</si>
  <si>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</si>
  <si>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</si>
  <si>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</si>
  <si>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</si>
  <si>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</si>
  <si>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</si>
  <si>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</si>
  <si>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</si>
  <si>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</si>
  <si>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</si>
  <si>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</si>
  <si>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</si>
  <si>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</si>
  <si>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</si>
  <si>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</si>
  <si>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</si>
  <si>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</si>
  <si>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</si>
  <si>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</si>
  <si>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</si>
  <si>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</si>
  <si>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</si>
  <si>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</si>
  <si>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</si>
  <si>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</si>
  <si>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</si>
  <si>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</si>
  <si>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</si>
  <si>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</si>
  <si>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</si>
  <si>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</si>
  <si>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</si>
  <si>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</si>
  <si>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</si>
  <si>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</si>
  <si>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</si>
  <si>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</si>
  <si>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</si>
  <si>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</si>
  <si>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</si>
  <si>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</si>
  <si>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</si>
  <si>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</si>
  <si>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</si>
  <si>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</si>
  <si>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</si>
  <si>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</si>
  <si>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</si>
  <si>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</si>
  <si>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</si>
  <si>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</si>
  <si>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</si>
  <si>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</si>
  <si>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</si>
  <si>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</si>
  <si>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</si>
  <si>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</si>
  <si>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</si>
  <si>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</si>
  <si>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</si>
  <si>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</si>
  <si>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</si>
  <si>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</si>
  <si>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</si>
  <si>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</si>
  <si>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</si>
  <si>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</si>
  <si>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</si>
  <si>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</si>
  <si>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</si>
  <si>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</si>
  <si>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</si>
  <si>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</si>
  <si>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</si>
  <si>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</si>
  <si>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</si>
  <si>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</si>
  <si>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</si>
  <si>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</si>
  <si>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</si>
  <si>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</si>
  <si>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</si>
  <si>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</si>
  <si>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</si>
  <si>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</si>
  <si>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</si>
  <si>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</si>
  <si>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</si>
  <si>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</si>
  <si>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</si>
  <si>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</si>
  <si>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</si>
  <si>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</si>
  <si>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</si>
  <si>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</si>
  <si>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</si>
  <si>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</si>
  <si>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</si>
  <si>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</si>
  <si>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</si>
  <si>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</si>
  <si>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</si>
  <si>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</si>
  <si>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</si>
  <si>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</si>
  <si>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</si>
  <si>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</si>
  <si>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</si>
  <si>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</si>
  <si>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</si>
  <si>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</si>
  <si>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</si>
  <si>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</si>
  <si>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</si>
  <si>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</si>
  <si>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</si>
  <si>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</si>
  <si>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</si>
  <si>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</si>
  <si>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</si>
  <si>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</si>
  <si>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</si>
  <si>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</si>
  <si>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</si>
  <si>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</si>
  <si>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</si>
  <si>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</si>
  <si>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</si>
  <si>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</si>
  <si>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</si>
  <si>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</si>
  <si>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</si>
  <si>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</si>
  <si>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</si>
  <si>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</si>
  <si>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</si>
  <si>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</si>
  <si>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</si>
  <si>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</si>
  <si>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</si>
  <si>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</si>
  <si>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</si>
  <si>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</si>
  <si>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</si>
  <si>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</si>
  <si>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</si>
  <si>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</si>
  <si>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</si>
  <si>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</si>
  <si>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</si>
  <si>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</si>
  <si>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</si>
  <si>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</si>
  <si>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</si>
  <si>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</si>
  <si>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</si>
  <si>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</si>
  <si>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</si>
  <si>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</si>
  <si>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</si>
  <si>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</si>
  <si>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</si>
  <si>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</si>
  <si>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</si>
  <si>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</si>
  <si>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</si>
  <si>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</si>
  <si>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</si>
  <si>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</si>
  <si>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</si>
  <si>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</si>
  <si>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</si>
  <si>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</si>
  <si>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</si>
  <si>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</si>
  <si>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</si>
  <si>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</si>
  <si>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</si>
  <si>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</si>
  <si>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</si>
  <si>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</si>
  <si>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</si>
  <si>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</si>
  <si>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</si>
  <si>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</si>
  <si>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</si>
  <si>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</si>
  <si>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</si>
  <si>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</si>
  <si>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</si>
  <si>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</si>
  <si>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</si>
  <si>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</si>
  <si>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</si>
  <si>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</si>
  <si>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</si>
  <si>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</si>
  <si>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</si>
  <si>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</si>
  <si>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</si>
  <si>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</si>
  <si>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</si>
  <si>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</si>
  <si>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</si>
  <si>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</si>
  <si>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</si>
  <si>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</si>
  <si>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</si>
  <si>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</si>
  <si>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</si>
  <si>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</si>
  <si>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</si>
  <si>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</si>
  <si>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</si>
  <si>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</si>
  <si>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</si>
  <si>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</si>
  <si>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</si>
  <si>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</si>
  <si>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</si>
  <si>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</si>
  <si>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</si>
  <si>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</si>
  <si>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</si>
  <si>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</si>
  <si>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</si>
  <si>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</si>
  <si>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</si>
  <si>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</si>
  <si>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</si>
  <si>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</si>
  <si>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</si>
  <si>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</si>
  <si>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</si>
  <si>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</si>
  <si>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</si>
  <si>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</si>
  <si>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</si>
  <si>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</si>
  <si>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</si>
  <si>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</si>
  <si>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</si>
  <si>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</si>
  <si>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</si>
  <si>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</si>
  <si>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</si>
  <si>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</si>
  <si>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</si>
  <si>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</si>
  <si>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</si>
  <si>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</si>
  <si>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</si>
  <si>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</si>
  <si>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</si>
  <si>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</si>
  <si>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</si>
  <si>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</si>
  <si>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</si>
  <si>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</si>
  <si>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</si>
  <si>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</si>
  <si>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</si>
  <si>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</si>
  <si>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</si>
  <si>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</si>
  <si>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</si>
  <si>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</si>
  <si>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</si>
  <si>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</si>
  <si>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</si>
  <si>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</si>
  <si>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</si>
  <si>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</si>
  <si>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</si>
  <si>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</si>
  <si>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</si>
  <si>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</si>
  <si>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</si>
  <si>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</si>
  <si>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</si>
  <si>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</si>
  <si>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</si>
  <si>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</si>
  <si>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</si>
  <si>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</si>
  <si>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</si>
  <si>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</si>
  <si>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</si>
  <si>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</si>
  <si>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</si>
  <si>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</si>
  <si>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</si>
  <si>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</si>
  <si>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</si>
  <si>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</si>
  <si>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</si>
  <si>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</si>
  <si>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</si>
  <si>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</si>
  <si>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</si>
  <si>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</si>
  <si>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</si>
  <si>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</si>
  <si>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</si>
  <si>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</si>
  <si>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</si>
  <si>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</si>
  <si>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</si>
  <si>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</si>
  <si>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</si>
  <si>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</si>
  <si>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</si>
  <si>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</si>
  <si>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</si>
  <si>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</si>
  <si>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</si>
  <si>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</si>
  <si>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</si>
  <si>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</si>
  <si>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</si>
  <si>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</si>
  <si>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</si>
  <si>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</si>
  <si>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</si>
  <si>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</si>
  <si>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</si>
  <si>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</si>
  <si>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</si>
  <si>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</si>
  <si>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</si>
  <si>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</si>
  <si>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</si>
  <si>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</si>
  <si>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</si>
  <si>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</si>
  <si>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</si>
  <si>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</si>
  <si>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</si>
  <si>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</si>
  <si>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</si>
  <si>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</si>
  <si>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</si>
  <si>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</si>
  <si>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</si>
  <si>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</si>
  <si>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</si>
  <si>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</si>
  <si>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</si>
  <si>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</si>
  <si>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</si>
  <si>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</si>
  <si>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</si>
  <si>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</si>
  <si>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</si>
  <si>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</si>
  <si>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</si>
  <si>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</si>
  <si>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</si>
  <si>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</si>
  <si>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</si>
  <si>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</si>
  <si>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</si>
  <si>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</si>
  <si>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</si>
  <si>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</si>
  <si>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</si>
  <si>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</si>
  <si>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</si>
  <si>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</si>
  <si>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</si>
  <si>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</si>
  <si>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</si>
  <si>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</si>
  <si>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</si>
  <si>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</si>
  <si>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</si>
  <si>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</si>
  <si>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</si>
  <si>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</si>
  <si>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</si>
  <si>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</si>
  <si>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</si>
  <si>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</si>
  <si>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</si>
  <si>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</si>
  <si>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</si>
  <si>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</si>
  <si>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</si>
  <si>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</si>
  <si>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</si>
  <si>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</si>
  <si>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</si>
  <si>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</si>
  <si>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</si>
  <si>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</si>
  <si>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</si>
  <si>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</si>
  <si>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</si>
  <si>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</si>
  <si>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</si>
  <si>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</si>
  <si>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</si>
  <si>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</si>
  <si>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</si>
  <si>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</si>
  <si>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</si>
  <si>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</si>
  <si>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</si>
  <si>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</si>
  <si>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</si>
  <si>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</si>
  <si>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</si>
  <si>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</si>
  <si>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</si>
  <si>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</si>
  <si>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</si>
  <si>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</si>
  <si>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</si>
  <si>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</si>
  <si>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</si>
  <si>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</si>
  <si>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 xml:space="preserve">Approved from sunset to sunrise, access at night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</si>
  <si>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</si>
  <si>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</si>
  <si>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</si>
  <si>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</si>
  <si>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</si>
  <si>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</si>
  <si>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</si>
  <si>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</si>
  <si>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</si>
  <si>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</si>
  <si>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</si>
  <si>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</si>
  <si>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</si>
  <si>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</si>
  <si>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</si>
  <si>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</si>
  <si>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</si>
  <si>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</si>
  <si>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</si>
  <si>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</si>
  <si>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</si>
  <si>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</si>
  <si>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</si>
  <si>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</si>
  <si>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</si>
  <si>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</si>
  <si>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</si>
  <si>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</si>
  <si>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</si>
  <si>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</si>
  <si>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</si>
  <si>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</si>
  <si>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</si>
  <si>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</si>
  <si>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</si>
  <si>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</si>
  <si>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</si>
  <si>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</si>
  <si>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</si>
  <si>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</si>
  <si>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</si>
  <si>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</si>
  <si>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</si>
  <si>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</si>
  <si>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</si>
  <si>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</si>
  <si>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</si>
  <si>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</si>
  <si>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</si>
  <si>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</si>
  <si>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</si>
  <si>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</si>
  <si>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</si>
  <si>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</si>
  <si>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</si>
  <si>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</si>
  <si>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</si>
  <si>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</si>
  <si>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</si>
  <si>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</si>
  <si>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</si>
  <si>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</si>
  <si>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</si>
  <si>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</si>
  <si>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</si>
  <si>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</si>
  <si>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</si>
  <si>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</si>
  <si>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</si>
  <si>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</si>
  <si>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</si>
  <si>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</si>
  <si>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</si>
  <si>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</si>
  <si>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</si>
  <si>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</si>
  <si>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</si>
  <si>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</si>
  <si>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</si>
  <si>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</si>
  <si>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</si>
  <si>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</si>
  <si>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</si>
  <si>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</si>
  <si>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PCM-20250215-00000830 </t>
  </si>
  <si>
    <t>LTE site still down and  site located in aramco area access issue need special permission</t>
  </si>
  <si>
    <t>PCM-20251102-00002148</t>
  </si>
  <si>
    <t>was night access issue / USF area team EM team on the way  150 mins</t>
  </si>
  <si>
    <t>PCM-20251103-00000047</t>
  </si>
  <si>
    <t>NO PCM</t>
  </si>
  <si>
    <t>Access issue, haris not responding</t>
  </si>
  <si>
    <t>PCM-20251103-00000264</t>
  </si>
  <si>
    <t>BHR2241</t>
  </si>
  <si>
    <t>Gen under Nokia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</si>
  <si>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</si>
  <si>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</si>
  <si>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</si>
  <si>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</si>
  <si>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</si>
  <si>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</si>
  <si>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PCM-20251103-00000155</t>
  </si>
  <si>
    <t>EM team at site checking</t>
  </si>
  <si>
    <t>TT-20251103-00240</t>
  </si>
  <si>
    <t>PCM-20251103-00000293</t>
  </si>
  <si>
    <t>EM team moved need 60 min</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</si>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</sst>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6" totalsRowShown="0" headerRowDxfId="157" dataDxfId="156" headerRowBorderDxfId="154" tableBorderDxfId="155" totalsRowBorderDxfId="153">
  <autoFilter ref="A1:CJ1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2" totalsRowShown="0" headerRowDxfId="48" dataDxfId="47" headerRowBorderDxfId="45" tableBorderDxfId="46" totalsRowBorderDxfId="44">
  <autoFilter ref="A1:L9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3" totalsRowShown="0" headerRowDxfId="31" dataDxfId="30" headerRowBorderDxfId="28" tableBorderDxfId="29">
  <autoFilter ref="A1:L37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301.28264050925645</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0.15941134258901002</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45964.231066435183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45964.231066435183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45964.231066435183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45964.231066435183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45964.231066435183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45964.231066435183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45964.231066435183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45964.231066435183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45964.231066435183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45964.231066435183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45964.231066435183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45964.231066435183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45964.231066435183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45964.231066435183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45964.231066435183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45964.231066435183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45964.231066435183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45964.231066435183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45964.231066435183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45964.231066435183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45964.231066435183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45964.231066435183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45964.231066435183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45964.231066435183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45964.231066435183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45964.231066435183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45964.231066435183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45964.231066435183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45964.231066435183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45964.231066435183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45964.231066435183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45964.231066435183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45964.231066435183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45964.231066435183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45964.231066435183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45964.231066435183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45964.231066435183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45964.231066435183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45964.231066435183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45964.231066435183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45964.231066435183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45964.231066435183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45964.231066435183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45964.231066435183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45964.231066435183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45964.231066435183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45964.231066435183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45964.231066435183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45964.231066435183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45964.231066435183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45964.231066435183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45964.231066435183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45964.231066435183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45964.231066435183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45964.231066435183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45964.231066435183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45964.231066435183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45964.231066435183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45964.231066435183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45964.231066435183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45964.231066435183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45964.231066435183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45964.231066435183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45964.231066435183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45964.231066435183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45964.231066435183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45964.231066435183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45964.231066435183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45964.231066435183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45964.231066435183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45964.231066435183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45964.231066435183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45964.231066435183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45964.231066435183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45964.231066435183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45964.231066435183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45964.231066435183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45964.231066435183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45964.231066435183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45964.231066435183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45964.231066435183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45964.231066435183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45964.231066435183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45964.231066435183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45964.231066435183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45964.231066435183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45964.231066435183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45964.231066435183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45964.231066435183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45964.231066435183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45964.231066435183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45964.231066435183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45964.231066435183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45964.231066435183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45964.231066435183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45964.231066435183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45964.231066435183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45964.231066435183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45964.231066435183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45964.231066435183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45964.231066435183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45964.231066435183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45964.231066435183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45964.231066435183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45964.231066435183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45964.231066435183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45964.231066435183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45964.231066435183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45964.231066435183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7DA2F6E3-BE44-4DF0-8C50-0ACFE6B05A2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6"/>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139.23122847222112</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5.4889831018517725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45964.231066435183</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45964.231066435183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45964.231066435183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45964.231066435183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45964.231066435183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45964.231066435183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45964.231066435183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45964.231066435183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45964.231066435183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45964.231066435183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45964.231066435183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45964.231066435183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45964.231066435183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45964.231066435183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45964.231066435183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45964.231066435183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45964.231066435183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45964.231066435183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45964.231066435183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45964.231066435183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45964.231066435183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45964.231066435183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45964.231066435183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45964.231066435183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45964.231066435183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45964.231066435183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45964.231066435183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45964.231066435183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45964.231066435183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45964.231066435183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45964.231066435183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45964.231066435183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45964.231066435183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45964.231066435183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45964.231066435183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45964.231066435183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45964.231066435183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45964.231066435183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45964.231066435183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45964.231066435183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45964.231066435183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45964.231066435183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45964.231066435183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45964.231066435183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45964.231066435183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45964.231066435183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45964.231066435183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45964.231066435183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45964.231066435183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45964.231066435183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45964.231066435183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45964.231066435183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45964.231066435183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45964.231066435183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45964.231066435183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45964.231066435183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45964.231066435183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45964.231066435183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45964.231066435183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45964.231066435183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45964.231066435183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45964.231066435183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45964.231066435183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45964.231066435183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45964.231066435183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45964.231066435183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45964.231066435183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45964.231066435183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45964.231066435183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45964.231066435183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45964.231066435183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45964.231066435183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45964.231066435183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45964.231066435183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45964.231066435183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45964.231066435183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45964.231066435183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45964.231066435183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45964.231066435183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45964.231066435183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45964.231066435183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45964.231066435183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45964.231066435183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45964.231066435183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45964.231066435183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45964.231066435183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45964.231066435183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45964.231066435183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45964.231066435183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45964.231066435183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45964.231066435183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45964.231066435183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45964.231066435183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45964.231066435183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45964.231066435183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45964.231066435183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45964.231066435183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45964.231066435183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45964.231066435183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45964.231066435183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45964.231066435183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45964.231066435183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45964.231066435183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45964.231066435183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45964.231066435183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45964.231066435183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45964.231066435183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45964.231066435183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45964.231066435183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45964.231066435183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45964.231066435183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45964.231066435183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45964.231066435183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45964.231066435183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45964.231066435183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45964.231066435183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45964.231066435183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45964.231066435183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45964.231066435183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45964.231066435183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45964.231066435183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45964.231066435183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45964.231066435183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45964.231066435183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45964.231066435183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45964.231066435183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45964.231066435183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45964.231066435183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45964.231066435183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45964.231066435183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45964.231066435183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60"/>
      <c r="B136" s="161" t="str">
        <f>IFERROR(VLOOKUP(D136,DB!A:K,11,0),"")</f>
        <v/>
      </c>
      <c r="C136" s="161"/>
      <c r="D136" s="161"/>
      <c r="E136" s="162"/>
      <c r="F136" s="163"/>
      <c r="G136" s="164">
        <f ca="1">IFERROR(NOW()-F136,"-")</f>
        <v>45964.231066435183</v>
      </c>
      <c r="H136" s="163"/>
      <c r="I136" s="161" t="str">
        <f>IFERROR(VLOOKUP(D136,DB!A:F,6,0),"")</f>
        <v/>
      </c>
      <c r="J136" s="161" t="str">
        <f>IFERROR(VLOOKUP(D136,DB!A:G,7,0),"")</f>
        <v/>
      </c>
      <c r="K136" s="165"/>
      <c r="L136" s="161" t="str">
        <f>IFERROR(VLOOKUP(D136,DB!A:I,9,0),"")</f>
        <v/>
      </c>
      <c r="M136" s="161"/>
      <c r="N136" s="161"/>
      <c r="O136" s="161"/>
      <c r="P136" s="161"/>
      <c r="Q136" s="161"/>
      <c r="R136" s="161"/>
      <c r="S136" s="161"/>
      <c r="T136" s="161"/>
      <c r="U136" s="161"/>
      <c r="V136" s="161"/>
      <c r="W136" s="161"/>
      <c r="X136" s="161"/>
      <c r="Y136" s="161"/>
      <c r="Z136" s="161"/>
      <c r="AA136" s="161"/>
      <c r="AB136" s="161"/>
      <c r="AC136" s="161"/>
      <c r="AD136" s="161"/>
      <c r="AE136" s="161"/>
      <c r="AF136" s="161"/>
      <c r="AG136" s="161"/>
      <c r="AH136" s="161"/>
      <c r="AI136" s="161"/>
      <c r="AJ136" s="161"/>
      <c r="AK136" s="161"/>
      <c r="AL136" s="161"/>
      <c r="AM136" s="161"/>
      <c r="AN136" s="161"/>
      <c r="AO136" s="161"/>
      <c r="AP136" s="161"/>
      <c r="AQ136" s="161"/>
      <c r="AR136" s="161"/>
      <c r="AS136" s="161"/>
      <c r="AT136" s="161"/>
      <c r="AU136" s="161"/>
      <c r="AV136" s="161"/>
      <c r="AW136" s="161"/>
      <c r="AX136" s="161"/>
      <c r="AY136" s="161"/>
      <c r="AZ136" s="161"/>
      <c r="BA136" s="161"/>
      <c r="BB136" s="161"/>
      <c r="BC136" s="161"/>
      <c r="BD136" s="161"/>
      <c r="BE136" s="161"/>
      <c r="BF136" s="161"/>
      <c r="BG136" s="161"/>
      <c r="BH136" s="161"/>
      <c r="BI136" s="161"/>
      <c r="BJ136" s="161"/>
      <c r="BK136" s="161"/>
      <c r="BL136" s="161"/>
      <c r="BM136" s="161"/>
      <c r="BN136" s="161"/>
      <c r="BO136" s="161"/>
      <c r="BP136" s="161"/>
      <c r="BQ136" s="161"/>
      <c r="BR136" s="161"/>
      <c r="BS136" s="161"/>
      <c r="BT136" s="161"/>
      <c r="BU136" s="161"/>
      <c r="BV136" s="161"/>
      <c r="BW136" s="161"/>
      <c r="BX136" s="161"/>
      <c r="BY136" s="161"/>
      <c r="BZ136" s="161"/>
      <c r="CA136" s="161"/>
      <c r="CB136" s="161"/>
      <c r="CC136" s="161"/>
      <c r="CD136" s="161"/>
      <c r="CE136" s="161"/>
      <c r="CF136" s="161"/>
      <c r="CG136" s="161"/>
      <c r="CH136" s="161"/>
      <c r="CI136" s="161"/>
      <c r="CJ136" s="166"/>
    </row>
  </sheetData>
  <dataValidations count="2">
    <dataValidation allowBlank="1" showInputMessage="1" showErrorMessage="1" sqref="E1" xr:uid="{4D935161-CDD3-4592-B877-3FB59C99E142}"/>
    <dataValidation type="list" allowBlank="1" showInputMessage="1" showErrorMessage="1" sqref="E3:E1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41" ca="1" si="0">IFERROR(NOW()-F2,"-")</f>
        <v>45964.231066435183</v>
      </c>
      <c r="H2" s="22"/>
      <c r="I2" s="19" t="str">
        <f>IFERROR(VLOOKUP(D2,DB!A:F,6,0),"")</f>
        <v/>
      </c>
      <c r="J2" s="18" t="str">
        <f>IFERROR(VLOOKUP(D2,DB!A:G,7,0),"")</f>
        <v/>
      </c>
      <c r="K2" s="46"/>
      <c r="L2" s="23" t="str">
        <f>IFERROR(VLOOKUP(D2,DB!A:I,9,0),"")</f>
        <v/>
      </c>
    </row>
    <row r="3" spans="1:13" ht="15" customHeight="1">
      <c r="A3" s="19"/>
      <c r="B3" s="62" t="str">
        <f>IFERROR(VLOOKUP(D3,DB!A:K,11,0),"")</f>
        <v/>
      </c>
      <c r="C3" s="18"/>
      <c r="D3" s="62"/>
      <c r="E3" s="18"/>
      <c r="F3" s="20"/>
      <c r="G3" s="21">
        <f t="shared" ca="1" si="0"/>
        <v>45964.231066435183</v>
      </c>
      <c r="H3" s="22"/>
      <c r="I3" s="19" t="str">
        <f>IFERROR(VLOOKUP(D3,DB!A:F,6,0),"")</f>
        <v/>
      </c>
      <c r="J3" s="18" t="str">
        <f>IFERROR(VLOOKUP(D3,DB!A:G,7,0),"")</f>
        <v/>
      </c>
      <c r="K3" s="46"/>
      <c r="L3" s="23" t="str">
        <f>IFERROR(VLOOKUP(D3,DB!A:I,9,0),"")</f>
        <v/>
      </c>
    </row>
    <row r="4" spans="1:13" ht="15" customHeight="1">
      <c r="A4" s="19"/>
      <c r="B4" s="62" t="str">
        <f>IFERROR(VLOOKUP(D4,DB!A:K,11,0),"")</f>
        <v/>
      </c>
      <c r="C4" s="18"/>
      <c r="D4" s="62"/>
      <c r="E4" s="18"/>
      <c r="F4" s="20"/>
      <c r="G4" s="21">
        <f t="shared" ca="1" si="0"/>
        <v>45964.231066435183</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45964.231066435183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45964.231066435183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45964.231066435183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45964.231066435183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45964.231066435183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45964.231066435183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45964.231066435183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45964.231066435183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45964.231066435183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45964.231066435183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45964.231066435183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45964.231066435183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45964.231066435183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45964.231066435183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45964.231066435183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45964.231066435183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45964.231066435183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45964.231066435183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45964.231066435183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45964.231066435183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45964.231066435183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45964.231066435183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45964.231066435183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45964.231066435183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45964.231066435183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45964.231066435183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45964.231066435183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45964.231066435183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45964.231066435183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45964.231066435183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45964.231066435183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45964.231066435183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45964.231066435183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45964.231066435183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45964.231066435183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45964.231066435183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45964.231066435183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45964.231066435183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45964.231066435183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45964.231066435183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45964.231066435183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45964.231066435183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45964.231066435183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45964.231066435183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45964.231066435183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45964.231066435183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45964.231066435183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45964.231066435183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45964.231066435183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45964.231066435183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45964.231066435183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45964.231066435183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45964.231066435183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45964.231066435183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45964.231066435183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45964.231066435183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45964.231066435183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45964.231066435183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45964.231066435183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45964.231066435183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45964.231066435183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45964.231066435183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45964.231066435183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45964.231066435183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45964.231066435183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45964.231066435183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45964.231066435183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45964.231066435183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45964.231066435183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45964.231066435183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45964.231066435183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45964.231066435183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45964.231066435183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45964.231066435183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45964.231066435183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45964.231066435183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45964.231066435183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45964.231066435183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45964.231066435183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45964.231066435183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45964.231066435183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45964.231066435183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45964.231066435183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45964.231066435183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45964.231066435183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45964.231066435183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45964.231066435183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45964.231066435183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45964.231066435183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45964.231066435183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45964.231066435183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45964.231066435183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45964.231066435183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45964.231066435183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45964.231066435183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45964.231066435183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45964.231066435183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45964.231066435183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45964.231066435183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45964.231066435183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45964.231066435183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45964.231066435183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45964.231066435183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45964.231066435183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45964.231066435183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45964.231066435183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45964.231066435183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45964.231066435183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45964.231066435183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45964.231066435183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45964.231066435183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45964.231066435183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45964.231066435183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45964.231066435183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45964.231066435183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45964.231066435183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45964.231066435183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45964.231066435183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45964.231066435183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45964.231066435183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45964.231066435183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45964.231066435183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45964.231066435183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45964.231066435183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45964.231066435183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45964.231066435183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45964.231066435183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45964.231066435183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45964.231066435183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45964.231066435183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45964.231066435183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45964.231066435183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45964.231066435183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45964.231066435183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45964.231066435183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45964.231066435183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45964.231066435183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45964.231066435183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45964.231066435183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45964.231066435183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45964.231066435183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45964.231066435183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45964.231066435183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45964.231066435183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45964.231066435183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45964.231066435183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45964.231066435183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45964.231066435183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45964.231066435183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45964.231066435183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45964.231066435183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45964.231066435183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45964.231066435183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45964.231066435183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45964.231066435183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45964.231066435183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45964.231066435183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45964.231066435183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45964.231066435183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45964.231066435183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45964.231066435183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45964.231066435183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45964.231066435183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45964.231066435183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45964.231066435183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45964.231066435183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45964.231066435183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45964.231066435183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45964.231066435183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45964.231066435183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45964.231066435183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45964.231066435183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45964.231066435183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45964.231066435183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45964.231066435183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45964.231066435183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45964.231066435183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45964.231066435183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45964.231066435183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45964.231066435183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45964.231066435183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45964.231066435183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45964.231066435183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45964.231066435183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45964.231066435183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45964.231066435183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45964.231066435183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45964.231066435183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45964.231066435183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45964.231066435183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45964.231066435183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45964.231066435183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45964.231066435183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45964.231066435183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45964.231066435183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45964.231066435183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45964.231066435183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45964.231066435183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45964.231066435183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45964.231066435183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45964.231066435183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45964.231066435183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45964.231066435183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45964.231066435183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45964.231066435183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45964.231066435183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45964.231066435183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45964.231066435183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45964.231066435183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45964.231066435183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45964.231066435183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45964.231066435183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45964.231066435183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45964.231066435183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45964.231066435183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45964.231066435183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45964.231066435183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45964.231066435183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45964.231066435183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45964.231066435183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45964.231066435183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45964.231066435183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45964.231066435183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45964.231066435183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45964.231066435183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45964.231066435183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45964.231066435183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45964.231066435183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45964.231066435183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45964.231066435183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45964.231066435183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45964.231066435183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45964.231066435183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45964.231066435183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45964.231066435183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45964.231066435183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45964.231066435183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45964.231066435183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45964.231066435183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45964.231066435183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45964.231066435183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45964.231066435183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45964.231066435183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45964.231066435183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45964.231066435183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45964.231066435183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45964.231066435183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45964.231066435183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45964.231066435183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45964.231066435183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45964.231066435183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45964.231066435183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45964.231066435183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45964.231066435183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45964.231066435183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45964.231066435183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45964.231066435183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45964.231066435183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45964.231066435183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45964.231066435183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45964.231066435183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45964.231066435183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45964.231066435183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45964.231066435183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45964.231066435183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45964.231066435183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45964.231066435183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45964.231066435183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45964.231066435183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45964.231066435183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45964.231066435183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45964.231066435183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45964.231066435183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45964.231066435183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45964.231066435183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45964.231066435183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45964.231066435183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45964.231066435183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45964.231066435183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45964.231066435183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45964.231066435183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45964.231066435183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45964.231066435183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45964.231066435183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45964.231066435183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45964.231066435183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45964.231066435183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45964.231066435183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45964.231066435183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45964.231066435183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45964.231066435183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45964.231066435183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45964.231066435183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45964.231066435183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45964.231066435183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45964.231066435183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45964.231066435183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45964.231066435183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45964.231066435183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45964.231066435183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45964.231066435183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45964.231066435183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45964.231066435183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45964.231066435183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45964.231066435183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45964.231066435183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45964.231066435183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45964.231066435183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45964.231066435183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45964.231066435183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45964.231066435183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45964.231066435183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45964.231066435183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45964.231066435183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45964.231066435183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45964.231066435183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45964.231066435183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45964.231066435183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45964.231066435183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45964.231066435183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45964.231066435183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45964.231066435183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45964.231066435183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45964.231066435183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45964.231066435183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45964.231066435183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45964.231066435183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45964.231066435183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45964.231066435183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45964.231066435183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45964.231066435183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45964.231066435183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45964.231066435183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45964.231066435183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45964.231066435183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45964.231066435183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45964.231066435183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45964.231066435183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45964.231066435183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45964.231066435183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45964.231066435183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45964.231066435183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45964.231066435183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45964.231066435183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45964.231066435183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45964.231066435183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45964.231066435183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45964.231066435183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45964.231066435183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45964.231066435183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45964.231066435183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45964.231066435183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45964.231066435183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45964.231066435183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45964.231066435183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45964.231066435183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45964.231066435183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45964.231066435183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45964.231066435183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45964.231066435183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45964.231066435183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45964.231066435183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45964.231066435183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45964.231066435183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45964.231066435183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45964.231066435183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45964.231066435183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45964.231066435183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45964.231066435183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45964.231066435183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45964.231066435183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45964.231066435183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45964.231066435183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45964.231066435183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45964.231066435183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45964.231066435183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45964.231066435183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45964.231066435183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45964.231066435183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45964.231066435183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45964.231066435183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45964.231066435183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45964.231066435183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45964.231066435183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45964.231066435183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45964.231066435183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45964.231066435183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45964.231066435183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45964.231066435183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45964.231066435183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45964.231066435183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45964.231066435183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45964.231066435183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45964.231066435183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45964.231066435183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45964.231066435183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45964.231066435183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45964.231066435183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45964.231066435183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45964.231066435183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45964.231066435183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45964.231066435183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45964.231066435183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45964.231066435183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45964.231066435183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45964.231066435183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45964.231066435183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45964.231066435183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45964.231066435183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45964.231066435183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45964.231066435183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45964.231066435183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45964.231066435183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45964.231066435183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45964.231066435183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45964.231066435183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45964.231066435183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45964.231066435183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45964.231066435183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45964.231066435183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45964.231066435183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45964.231066435183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45964.231066435183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45964.231066435183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45964.231066435183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45964.231066435183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45964.231066435183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45964.231066435183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45964.231066435183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45964.231066435183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45964.231066435183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45964.231066435183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45964.231066435183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45964.231066435183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45964.231066435183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45964.231066435183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45964.231066435183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45964.231066435183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45964.231066435183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45964.231066435183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45964.231066435183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45964.231066435183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45964.231066435183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45964.231066435183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45964.231066435183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45964.231066435183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45964.231066435183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45964.231066435183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45964.231066435183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45964.231066435183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45964.231066435183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45964.231066435183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45964.231066435183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45964.231066435183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45964.231066435183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45964.231066435183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45964.231066435183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45964.231066435183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45964.231066435183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45964.231066435183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45964.231066435183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45964.231066435183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45964.231066435183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45964.231066435183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45964.231066435183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45964.231066435183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45964.231066435183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45964.231066435183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45964.231066435183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45964.231066435183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45964.231066435183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45964.231066435183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45964.231066435183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45964.231066435183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45964.231066435183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45964.231066435183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45964.231066435183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45964.231066435183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45964.231066435183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45964.231066435183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45964.231066435183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45964.231066435183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45964.231066435183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45964.231066435183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45964.231066435183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45964.231066435183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45964.231066435183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45964.231066435183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45964.231066435183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45964.231066435183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45964.231066435183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45964.231066435183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45964.231066435183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45964.231066435183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45964.231066435183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45964.231066435183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45964.231066435183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45964.231066435183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45964.231066435183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45964.231066435183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45964.231066435183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45964.231066435183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45964.231066435183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45964.231066435183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45964.231066435183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45964.231066435183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45964.231066435183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45964.231066435183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45964.231066435183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45964.231066435183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45964.231066435183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45964.231066435183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45964.231066435183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45964.231066435183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45964.231066435183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45964.231066435183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45964.231066435183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45964.231066435183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45964.231066435183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45964.231066435183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45964.231066435183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45964.231066435183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45964.231066435183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45964.231066435183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45964.231066435183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45964.231066435183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45964.231066435183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45964.231066435183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45964.231066435183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45964.231066435183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45964.231066435183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45964.231066435183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45964.231066435183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45964.231066435183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45964.231066435183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45964.231066435183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45964.231066435183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45964.231066435183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45964.231066435183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45964.231066435183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45964.231066435183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45964.231066435183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45964.231066435183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45964.231066435183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45964.231066435183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45964.231066435183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45964.231066435183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45964.231066435183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45964.231066435183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45964.231066435183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45964.231066435183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45964.231066435183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45964.231066435183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45964.231066435183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45964.231066435183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45964.231066435183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45964.231066435183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45964.231066435183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45964.231066435183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45964.231066435183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45964.231066435183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45964.231066435183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45964.231066435183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45964.231066435183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45964.231066435183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45964.231066435183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45964.231066435183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45964.231066435183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45964.231066435183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45964.231066435183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45964.231066435183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45964.231066435183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45964.231066435183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45964.231066435183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45964.231066435183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45964.231066435183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45964.231066435183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45964.231066435183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45964.231066435183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45964.231066435183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45964.231066435183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45964.231066435183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45964.231066435183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45964.231066435183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45964.231066435183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45964.231066435183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45964.231066435183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45964.231066435183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45964.231066435183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45964.231066435183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45964.231066435183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45964.231066435183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45964.231066435183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45964.231066435183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45964.231066435183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45964.231066435183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45964.231066435183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45964.231066435183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45964.231066435183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45964.231066435183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45964.231066435183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45964.231066435183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45964.231066435183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45964.231066435183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45964.231066435183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45964.231066435183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45964.231066435183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45964.231066435183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45964.231066435183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45964.231066435183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45964.231066435183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45964.231066435183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45964.231066435183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45964.231066435183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45964.231066435183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45964.231066435183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45964.231066435183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45964.231066435183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45964.231066435183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45964.231066435183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45964.231066435183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45964.231066435183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45964.231066435183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45964.231066435183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45964.231066435183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45964.231066435183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45964.231066435183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45964.231066435183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45964.231066435183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45964.231066435183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45964.231066435183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45964.231066435183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45964.231066435183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45964.231066435183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45964.231066435183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45964.231066435183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45964.231066435183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45964.231066435183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45964.231066435183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45964.231066435183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45964.231066435183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45964.231066435183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45964.231066435183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45964.231066435183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45964.231066435183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45964.231066435183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45964.231066435183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45964.231066435183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45964.231066435183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45964.231066435183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45964.231066435183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45964.231066435183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45964.231066435183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45964.231066435183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45964.231066435183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45964.231066435183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45964.231066435183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45964.231066435183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45964.231066435183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45964.231066435183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45964.231066435183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45964.231066435183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45964.231066435183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45964.231066435183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45964.231066435183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45964.231066435183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45964.231066435183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45964.231066435183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45964.231066435183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45964.231066435183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45964.231066435183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45964.231066435183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45964.231066435183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45964.231066435183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45964.231066435183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45964.231066435183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45964.231066435183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45964.231066435183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45964.231066435183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45964.231066435183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45964.231066435183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45964.231066435183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45964.231066435183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45964.231066435183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45964.231066435183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45964.231066435183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45964.231066435183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45964.231066435183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45964.231066435183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45964.231066435183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45964.231066435183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45964.231066435183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45964.231066435183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45964.231066435183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45964.231066435183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45964.231066435183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45964.231066435183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45964.231066435183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45964.231066435183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45964.231066435183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45964.231066435183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45964.231066435183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45964.231066435183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45964.231066435183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45964.231066435183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45964.231066435183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45964.231066435183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45964.231066435183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45964.231066435183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45964.231066435183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45964.231066435183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45964.231066435183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45964.231066435183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45964.231066435183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45964.231066435183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45964.231066435183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45964.231066435183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45964.231066435183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45964.231066435183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45964.231066435183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45964.231066435183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45964.231066435183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45964.231066435183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45964.231066435183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45964.231066435183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45964.231066435183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45964.231066435183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45964.231066435183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45964.231066435183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45964.231066435183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45964.231066435183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45964.231066435183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45964.231066435183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45964.231066435183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45964.231066435183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45964.231066435183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45964.231066435183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45964.231066435183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45964.231066435183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45964.231066435183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45964.231066435183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45964.231066435183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45964.231066435183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45964.231066435183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45964.231066435183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45964.231066435183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45964.231066435183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45964.231066435183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45964.231066435183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45964.231066435183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45964.231066435183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45964.231066435183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45964.231066435183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45964.231066435183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45964.231066435183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45964.231066435183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45964.231066435183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45964.231066435183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45964.231066435183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45964.231066435183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45964.231066435183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45964.231066435183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45964.231066435183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45964.231066435183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45964.231066435183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45964.231066435183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45964.231066435183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45964.231066435183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45964.231066435183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45964.231066435183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45964.231066435183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45964.231066435183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45964.231066435183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45964.231066435183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45964.231066435183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45964.231066435183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45964.231066435183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45964.231066435183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45964.231066435183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45964.231066435183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45964.231066435183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45964.231066435183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45964.231066435183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45964.231066435183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45964.231066435183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45964.231066435183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45964.231066435183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45964.231066435183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45964.231066435183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45964.231066435183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45964.231066435183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45964.231066435183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45964.231066435183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45964.231066435183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45964.231066435183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45964.231066435183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45964.231066435183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45964.231066435183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45964.231066435183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45964.231066435183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45964.231066435183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45964.231066435183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45964.231066435183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45964.231066435183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45964.231066435183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45964.231066435183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45964.231066435183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45964.231066435183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45964.231066435183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45964.231066435183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45964.231066435183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45964.231066435183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45964.231066435183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45964.231066435183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45964.231066435183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45964.231066435183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45964.231066435183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45964.231066435183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45964.231066435183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45964.231066435183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45964.231066435183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45964.231066435183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45964.231066435183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45964.231066435183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45964.231066435183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45964.231066435183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45964.231066435183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45964.231066435183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45964.231066435183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45964.231066435183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45964.231066435183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45964.231066435183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45964.231066435183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45964.231066435183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45964.231066435183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45964.231066435183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45964.231066435183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45964.231066435183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45964.231066435183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45964.231066435183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45964.231066435183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45964.231066435183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45964.231066435183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45964.231066435183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45964.231066435183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45964.231066435183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45964.231066435183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45964.231066435183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45964.231066435183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45964.231066435183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45964.231066435183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45964.231066435183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45964.231066435183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45964.231066435183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45964.231066435183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45964.231066435183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45964.231066435183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45964.231066435183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45964.231066435183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45964.231066435183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45964.231066435183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45964.231066435183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45964.231066435183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45964.231066435183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45964.231066435183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45964.231066435183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45964.231066435183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45964.231066435183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45964.231066435183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45964.231066435183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45964.231066435183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45964.231066435183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45964.231066435183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45964.231066435183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45964.231066435183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45964.231066435183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45964.231066435183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45964.231066435183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45964.231066435183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45964.231066435183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45964.231066435183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45964.231066435183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45964.231066435183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45964.231066435183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45964.231066435183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45964.231066435183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45964.231066435183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45964.231066435183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45964.231066435183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45964.231066435183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45964.231066435183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45964.231066435183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45964.231066435183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45964.231066435183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45964.231066435183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45964.231066435183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45964.231066435183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45964.231066435183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45964.231066435183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45964.231066435183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45964.231066435183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45964.231066435183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45964.231066435183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45964.231066435183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45964.231066435183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45964.231066435183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45964.231066435183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45964.231066435183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45964.231066435183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45964.231066435183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45964.231066435183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45964.231066435183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45964.231066435183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45964.231066435183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45964.231066435183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45964.231066435183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45964.231066435183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45964.231066435183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45964.231066435183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45964.231066435183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45964.231066435183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45964.231066435183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45964.231066435183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45964.231066435183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45964.231066435183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45964.231066435183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45964.231066435183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45964.231066435183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45964.231066435183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45964.231066435183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45964.231066435183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45964.231066435183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45964.231066435183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45964.231066435183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45964.231066435183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45964.231066435183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45964.231066435183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45964.231066435183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45964.231066435183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45964.231066435183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45964.231066435183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45964.231066435183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45964.231066435183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45964.231066435183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45964.231066435183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45964.231066435183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45964.231066435183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45964.231066435183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45964.231066435183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45964.231066435183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45964.231066435183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45964.231066435183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45964.231066435183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45964.231066435183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45964.231066435183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45964.231066435183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45964.231066435183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45964.231066435183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45964.231066435183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45964.231066435183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45964.231066435183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45964.231066435183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45964.231066435183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45964.231066435183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45964.231066435183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45964.231066435183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45964.231066435183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45964.231066435183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45964.231066435183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45964.231066435183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45964.231066435183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45964.231066435183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45964.231066435183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45964.231066435183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45964.231066435183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45964.231066435183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45964.231066435183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45964.231066435183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45964.231066435183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45964.231066435183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45964.231066435183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45964.231066435183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45964.231066435183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45964.231066435183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45964.231066435183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45964.231066435183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45964.231066435183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45964.231066435183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45964.231066435183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45964.231066435183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45964.231066435183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45964.231066435183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45964.231066435183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45964.231066435183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45964.231066435183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45964.231066435183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45964.231066435183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45964.231066435183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45964.231066435183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45964.231066435183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45964.231066435183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45964.231066435183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45964.231066435183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45964.231066435183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45964.231066435183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45964.231066435183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45964.231066435183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45964.231066435183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45964.231066435183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45964.231066435183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45964.231066435183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45964.231066435183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45964.231066435183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45964.231066435183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45964.231066435183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45964.231066435183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45964.231066435183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45964.231066435183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45964.231066435183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45964.231066435183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45964.231066435183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45964.231066435183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45964.231066435183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45964.231066435183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45964.231066435183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45964.231066435183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45964.231066435183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45964.231066435183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45964.231066435183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45964.231066435183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45964.231066435183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45964.231066435183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45964.231066435183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45964.231066435183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45964.231066435183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45964.231066435183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45964.231066435183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45964.231066435183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45964.231066435183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45964.231066435183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45964.231066435183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45964.231066435183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45964.231066435183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45964.231066435183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45964.231066435183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45964.231066435183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45964.231066435183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45964.231066435183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45964.231066435183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45964.231066435183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45964.231066435183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45964.231066435183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45964.231066435183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45964.231066435183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45964.231066435183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45964.231066435183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45964.231066435183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45964.231066435183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45964.231066435183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45964.231066435183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45964.231066435183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45964.231066435183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45964.231066435183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45964.231066435183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45964.231066435183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45964.231066435183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45964.231066435183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45964.231066435183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45964.231066435183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45964.231066435183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45964.231066435183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45964.231066435183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45964.231066435183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45964.231066435183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45964.231066435183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45964.231066435183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2"/>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260.75034884258639</v>
      </c>
      <c r="H2" s="98">
        <v>45703.474768518521</v>
      </c>
      <c r="I2" s="98" t="str">
        <f>IFERROR(VLOOKUP(D2,DB!A:F,6,0),"")</f>
        <v>SCECO</v>
      </c>
      <c r="J2" s="98" t="str">
        <f>IFERROR(VLOOKUP(D2,DB!A:G,7,0),"")</f>
        <v>Dead</v>
      </c>
      <c r="K2" s="100" t="s">
        <v>39110</v>
      </c>
      <c r="L2" s="93" t="str">
        <f>IFERROR(VLOOKUP(D2,DB!A:I,9,0),"")</f>
        <v>Latis</v>
      </c>
    </row>
    <row r="3" spans="1:16" ht="15" customHeight="1">
      <c r="A3" s="118" t="s">
        <v>39111</v>
      </c>
      <c r="B3" s="118" t="str">
        <f>IFERROR(VLOOKUP(D3,DB!A:K,11,0),"")</f>
        <v>R4</v>
      </c>
      <c r="C3" s="119">
        <v>1</v>
      </c>
      <c r="D3" s="120" t="s">
        <v>37288</v>
      </c>
      <c r="E3" s="97" t="s">
        <v>39021</v>
      </c>
      <c r="F3" s="122">
        <v>45963.873611111114</v>
      </c>
      <c r="G3" s="123">
        <f ca="1">IFERROR(NOW()-F3,"")</f>
        <v>0.35745532406872371</v>
      </c>
      <c r="H3" s="122">
        <v>45963.867986111109</v>
      </c>
      <c r="I3" s="118" t="str">
        <f>IFERROR(VLOOKUP(D3,DB!A:F,6,0),"")</f>
        <v>Generator-SG</v>
      </c>
      <c r="J3" s="118" t="str">
        <f>IFERROR(VLOOKUP(D3,DB!A:G,7,0),"")</f>
        <v>Dead</v>
      </c>
      <c r="K3" s="124" t="s">
        <v>39112</v>
      </c>
      <c r="L3" s="120" t="str">
        <f>IFERROR(VLOOKUP(D3,DB!A:I,9,0),"")</f>
        <v>Latis</v>
      </c>
    </row>
    <row r="4" spans="1:16" ht="15" customHeight="1">
      <c r="A4" s="118" t="s">
        <v>39113</v>
      </c>
      <c r="B4" s="118" t="str">
        <f>IFERROR(VLOOKUP(D4,DB!A:K,11,0),"")</f>
        <v>R4</v>
      </c>
      <c r="C4" s="119">
        <v>1</v>
      </c>
      <c r="D4" s="120" t="s">
        <v>37283</v>
      </c>
      <c r="E4" s="97" t="s">
        <v>39021</v>
      </c>
      <c r="F4" s="122">
        <v>45964.041666666664</v>
      </c>
      <c r="G4" s="123">
        <f ca="1">IFERROR(NOW()-F4,"")</f>
        <v>0.18939976851834217</v>
      </c>
      <c r="H4" s="122">
        <v>45964.035914351851</v>
      </c>
      <c r="I4" s="118" t="str">
        <f>IFERROR(VLOOKUP(D4,DB!A:F,6,0),"")</f>
        <v>Generator-SG</v>
      </c>
      <c r="J4" s="118" t="str">
        <f>IFERROR(VLOOKUP(D4,DB!A:G,7,0),"")</f>
        <v>Vandalized</v>
      </c>
      <c r="K4" s="124" t="s">
        <v>39112</v>
      </c>
      <c r="L4" s="120" t="str">
        <f>IFERROR(VLOOKUP(D4,DB!A:I,9,0),"")</f>
        <v>Latis</v>
      </c>
    </row>
    <row r="5" spans="1:16" ht="15" customHeight="1">
      <c r="A5" s="118" t="s">
        <v>39114</v>
      </c>
      <c r="B5" s="118" t="str">
        <f>IFERROR(VLOOKUP(D5,DB!A:K,11,0),"")</f>
        <v>R4</v>
      </c>
      <c r="C5" s="119">
        <v>2</v>
      </c>
      <c r="D5" s="120" t="s">
        <v>28058</v>
      </c>
      <c r="E5" s="97" t="s">
        <v>39021</v>
      </c>
      <c r="F5" s="122"/>
      <c r="G5" s="123">
        <f ca="1">IFERROR(NOW()-F5,"")</f>
        <v>45964.231066435183</v>
      </c>
      <c r="H5" s="122">
        <v>45964.150972222225</v>
      </c>
      <c r="I5" s="118" t="str">
        <f>IFERROR(VLOOKUP(D5,DB!A:F,6,0),"")</f>
        <v>Generator-SG</v>
      </c>
      <c r="J5" s="118" t="str">
        <f>IFERROR(VLOOKUP(D5,DB!A:G,7,0),"")</f>
        <v>Good</v>
      </c>
      <c r="K5" s="124" t="s">
        <v>39115</v>
      </c>
      <c r="L5" s="120" t="str">
        <f>IFERROR(VLOOKUP(D5,DB!A:I,9,0),"")</f>
        <v>Latis</v>
      </c>
    </row>
    <row r="6" spans="1:16" ht="15" customHeight="1">
      <c r="A6" s="118" t="s">
        <v>39116</v>
      </c>
      <c r="B6" s="118" t="s">
        <v>5393</v>
      </c>
      <c r="C6" s="119"/>
      <c r="D6" s="120" t="s">
        <v>39117</v>
      </c>
      <c r="E6" s="97" t="s">
        <v>39021</v>
      </c>
      <c r="F6" s="122">
        <v>45964.205555555556</v>
      </c>
      <c r="G6" s="123">
        <f ca="1">IFERROR(NOW()-F6,"")</f>
        <v>2.5510879626381211E-2</v>
      </c>
      <c r="H6" s="122">
        <v>45964.160277777781</v>
      </c>
      <c r="I6" s="118" t="s">
        <v>24</v>
      </c>
      <c r="J6" s="118" t="s">
        <v>24</v>
      </c>
      <c r="K6" s="124" t="s">
        <v>39118</v>
      </c>
      <c r="L6" s="120" t="str">
        <f>IFERROR(VLOOKUP(D6,DB!A:I,9,0),"")</f>
        <v/>
      </c>
    </row>
    <row r="7" spans="1:16" ht="15" customHeight="1">
      <c r="A7" s="118"/>
      <c r="B7" s="118" t="str">
        <f>IFERROR(VLOOKUP(D7,DB!A:K,11,0),"")</f>
        <v/>
      </c>
      <c r="C7" s="119"/>
      <c r="D7" s="120"/>
      <c r="E7" s="97"/>
      <c r="F7" s="122"/>
      <c r="G7" s="123">
        <f ca="1">IFERROR(NOW()-F7,"")</f>
        <v>45964.231066435183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45964.231066435183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45964.231066435183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45964.231066435183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45964.231066435183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45964.231066435183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45964.231066435183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45964.231066435183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45964.231066435183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45964.231066435183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45964.231066435183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45964.231066435183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45964.231066435183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45964.231066435183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45964.231066435183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45964.231066435183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45964.231066435183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45964.231066435183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45964.231066435183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93"/>
      <c r="E26" s="121"/>
      <c r="F26" s="122"/>
      <c r="G26" s="123">
        <f ca="1">IFERROR(NOW()-F26,"")</f>
        <v>45964.231066435183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45964.231066435183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45964.231066435183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45964.231066435183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45964.231066435183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45964.231066435183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45964.231066435183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45964.231066435183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45964.231066435183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45964.231066435183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45964.231066435183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45964.231066435183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45964.231066435183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45964.231066435183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45964.231066435183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45964.231066435183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45964.231066435183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45964.231066435183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45964.231066435183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45964.231066435183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45964.231066435183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45964.231066435183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45964.231066435183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45964.231066435183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45964.231066435183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45964.231066435183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45964.231066435183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45964.231066435183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45964.231066435183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45964.231066435183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45964.231066435183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45964.231066435183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45964.231066435183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45964.231066435183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45964.231066435183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45964.231066435183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45964.231066435183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45964.231066435183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45964.231066435183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45964.231066435183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45964.231066435183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45964.231066435183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45964.231066435183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45964.231066435183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45964.231066435183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45964.231066435183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45964.231066435183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45964.231066435183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45964.231066435183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45964.231066435183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45964.231066435183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45964.231066435183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45964.231066435183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45964.231066435183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45964.231066435183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45964.231066435183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45964.231066435183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45964.231066435183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45964.231066435183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45964.231066435183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45964.231066435183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45964.231066435183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45964.231066435183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45964.231066435183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45964.231066435183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45964.231066435183</v>
      </c>
      <c r="H91" s="122"/>
      <c r="I91" s="118" t="str">
        <f>IFERROR(VLOOKUP(D91,DB!A:F,6,0),"")</f>
        <v/>
      </c>
      <c r="J91" s="118" t="str">
        <f>IFERROR(VLOOKUP(D91,DB!A:G,7,0),"")</f>
        <v/>
      </c>
      <c r="K91" s="124"/>
      <c r="L91" s="120" t="str">
        <f>IFERROR(VLOOKUP(D91,DB!A:I,9,0),"")</f>
        <v/>
      </c>
    </row>
    <row r="92" spans="1:12" ht="15" customHeight="1">
      <c r="A92" s="125"/>
      <c r="B92" s="125" t="str">
        <f>IFERROR(VLOOKUP(D92,DB!A:K,11,0),"")</f>
        <v/>
      </c>
      <c r="C92" s="126"/>
      <c r="D92" s="127"/>
      <c r="E92" s="128"/>
      <c r="F92" s="129"/>
      <c r="G92" s="130">
        <f ca="1">IFERROR(NOW()-F92,"")</f>
        <v>45964.231066435183</v>
      </c>
      <c r="H92" s="129"/>
      <c r="I92" s="125" t="str">
        <f>IFERROR(VLOOKUP(D92,DB!A:F,6,0),"")</f>
        <v/>
      </c>
      <c r="J92" s="125" t="str">
        <f>IFERROR(VLOOKUP(D92,DB!A:G,7,0),"")</f>
        <v/>
      </c>
      <c r="K92" s="131"/>
      <c r="L92" s="127" t="str">
        <f>IFERROR(VLOOKUP(D92,DB!A:I,9,0),"")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2"/>
  <sheetViews>
    <sheetView tabSelected="1" workbookViewId="0">
      <selection activeCell="F13" sqref="F13"/>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72.399006249994272</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38.042189120365947</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15.569955324070179</v>
      </c>
      <c r="H4" s="152">
        <v>45948.661111111112</v>
      </c>
      <c r="I4" s="151" t="str">
        <f>IFERROR(VLOOKUP(D4,DB!A:F,6,0),"")</f>
        <v>SCECO</v>
      </c>
      <c r="J4" s="151" t="str">
        <f>IFERROR(VLOOKUP(D4,DB!A:G,7,0),"")</f>
        <v>Dead</v>
      </c>
      <c r="K4" s="151" t="s">
        <v>39124</v>
      </c>
      <c r="L4" s="151" t="str">
        <f>IFERROR(VLOOKUP(D4,DB!A:I,9,0),"")</f>
        <v>Latis</v>
      </c>
    </row>
    <row r="5" spans="1:13" ht="15">
      <c r="A5" s="151" t="s">
        <v>39125</v>
      </c>
      <c r="B5" s="151" t="str">
        <f>IFERROR(VLOOKUP(D5,DB!A:K,11,0),"")</f>
        <v>R5</v>
      </c>
      <c r="C5" s="151">
        <v>1</v>
      </c>
      <c r="D5" s="151" t="s">
        <v>33920</v>
      </c>
      <c r="E5" s="151" t="s">
        <v>39021</v>
      </c>
      <c r="F5" s="152">
        <v>45964.131828703707</v>
      </c>
      <c r="G5" s="153">
        <f ca="1">IFERROR(NOW()-F5,"")</f>
        <v>9.9237731476023328E-2</v>
      </c>
      <c r="H5" s="152">
        <v>45964.125925925924</v>
      </c>
      <c r="I5" s="151" t="str">
        <f>IFERROR(VLOOKUP(D5,DB!A:F,6,0),"")</f>
        <v>Generator-SG</v>
      </c>
      <c r="J5" s="151" t="str">
        <f>IFERROR(VLOOKUP(D5,DB!A:G,7,0),"")</f>
        <v>Vandalized</v>
      </c>
      <c r="K5" s="151" t="s">
        <v>39126</v>
      </c>
      <c r="L5" s="151" t="str">
        <f>IFERROR(VLOOKUP(D5,DB!A:I,9,0),"")</f>
        <v>Latis</v>
      </c>
    </row>
    <row r="6" spans="1:13" ht="15">
      <c r="A6" s="151" t="s">
        <v>39127</v>
      </c>
      <c r="B6" s="151" t="str">
        <f>IFERROR(VLOOKUP(D6,DB!A:K,11,0),"")</f>
        <v>R5</v>
      </c>
      <c r="C6" s="151">
        <v>1</v>
      </c>
      <c r="D6" s="151" t="s">
        <v>32615</v>
      </c>
      <c r="E6" s="151" t="s">
        <v>39102</v>
      </c>
      <c r="F6" s="152"/>
      <c r="G6" s="153">
        <f ca="1">IFERROR(NOW()-F6,"")</f>
        <v>45964.231066435183</v>
      </c>
      <c r="H6" s="152">
        <v>45964.173009259262</v>
      </c>
      <c r="I6" s="151" t="str">
        <f>IFERROR(VLOOKUP(D6,DB!A:F,6,0),"")</f>
        <v>SCECO</v>
      </c>
      <c r="J6" s="151" t="str">
        <f>IFERROR(VLOOKUP(D6,DB!A:G,7,0),"")</f>
        <v>Good</v>
      </c>
      <c r="K6" s="151" t="s">
        <v>39126</v>
      </c>
      <c r="L6" s="151" t="str">
        <f>IFERROR(VLOOKUP(D6,DB!A:I,9,0),"")</f>
        <v>Latis</v>
      </c>
    </row>
    <row r="7" spans="1:13" ht="15">
      <c r="A7" s="151" t="s">
        <v>39128</v>
      </c>
      <c r="B7" s="151" t="str">
        <f>IFERROR(VLOOKUP(D7,DB!A:K,11,0),"")</f>
        <v>R5</v>
      </c>
      <c r="C7" s="151">
        <v>1</v>
      </c>
      <c r="D7" s="151" t="s">
        <v>36021</v>
      </c>
      <c r="E7" s="151" t="s">
        <v>39021</v>
      </c>
      <c r="F7" s="152">
        <v>45964.229745370372</v>
      </c>
      <c r="G7" s="153">
        <f ca="1">IFERROR(NOW()-F7,"")</f>
        <v>1.3210648103267886E-3</v>
      </c>
      <c r="H7" s="152">
        <v>45964.223807870374</v>
      </c>
      <c r="I7" s="151" t="str">
        <f>IFERROR(VLOOKUP(D7,DB!A:F,6,0),"")</f>
        <v>Generator-SG</v>
      </c>
      <c r="J7" s="151" t="str">
        <f>IFERROR(VLOOKUP(D7,DB!A:G,7,0),"")</f>
        <v>Vandalized</v>
      </c>
      <c r="K7" s="151" t="s">
        <v>39129</v>
      </c>
      <c r="L7" s="151" t="str">
        <f>IFERROR(VLOOKUP(D7,DB!A:I,9,0),"")</f>
        <v>Latis</v>
      </c>
    </row>
    <row r="8" spans="1:13" ht="15">
      <c r="A8" s="151"/>
      <c r="B8" s="151" t="str">
        <f>IFERROR(VLOOKUP(D8,DB!A:K,11,0),"")</f>
        <v/>
      </c>
      <c r="C8" s="151"/>
      <c r="D8" s="174"/>
      <c r="E8" s="151"/>
      <c r="F8" s="152"/>
      <c r="G8" s="153">
        <f ca="1">IFERROR(NOW()-F8,"")</f>
        <v>45964.231066435183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45964.231066435183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45964.231066435183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45964.231066435183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45964.231066435183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45964.231066435183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45964.231066435183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45964.231066435183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45964.231066435183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45964.231066435183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45964.231066435183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45964.231066435183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45964.231066435183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45964.231066435183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45964.231066435183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45964.231066435183</v>
      </c>
      <c r="H23" s="152"/>
      <c r="I23" s="151" t="str">
        <f>IFERROR(VLOOKUP(D23,DB!A:F,6,0),"")</f>
        <v/>
      </c>
      <c r="J23" s="151" t="str">
        <f>IFERROR(VLOOKUP(D23,DB!A:G,7,0),"")</f>
        <v/>
      </c>
      <c r="K23" s="151"/>
      <c r="L23" s="151" t="str">
        <f>IFERROR(VLOOKUP(D23,DB!A:I,9,0),"")</f>
        <v/>
      </c>
    </row>
    <row r="24" spans="1:12" ht="15">
      <c r="A24" s="151"/>
      <c r="B24" s="151" t="str">
        <f>IFERROR(VLOOKUP(D24,DB!A:K,11,0),"")</f>
        <v/>
      </c>
      <c r="C24" s="151"/>
      <c r="D24"/>
      <c r="E24" s="151"/>
      <c r="F24" s="152"/>
      <c r="G24" s="153">
        <f ca="1">IFERROR(NOW()-F24,"")</f>
        <v>45964.231066435183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45964.231066435183</v>
      </c>
      <c r="H25" s="152"/>
      <c r="I25" s="151" t="str">
        <f>IFERROR(VLOOKUP(D25,DB!A:F,6,0),"")</f>
        <v/>
      </c>
      <c r="J25" s="151" t="str">
        <f>IFERROR(VLOOKUP(D25,DB!A:G,7,0),"")</f>
        <v/>
      </c>
      <c r="K25" s="151"/>
      <c r="L25" s="151" t="str">
        <f>IFERROR(VLOOKUP(D25,DB!A:I,9,0),"")</f>
        <v/>
      </c>
    </row>
    <row r="26" spans="1:12" ht="15">
      <c r="A26" s="151"/>
      <c r="B26" s="151" t="str">
        <f>IFERROR(VLOOKUP(D26,DB!A:K,11,0),"")</f>
        <v/>
      </c>
      <c r="C26" s="151"/>
      <c r="D26"/>
      <c r="E26" s="151"/>
      <c r="F26" s="152"/>
      <c r="G26" s="153">
        <f ca="1">IFERROR(NOW()-F26,"")</f>
        <v>45964.231066435183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45964.231066435183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45964.231066435183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45964.231066435183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45964.231066435183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45964.231066435183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45964.231066435183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45964.231066435183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45964.231066435183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45964.231066435183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45964.231066435183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45964.231066435183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45964.231066435183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45964.231066435183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45964.231066435183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45964.231066435183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45964.231066435183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45964.231066435183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45964.231066435183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45964.231066435183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45964.231066435183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45964.231066435183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45964.231066435183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45964.231066435183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45964.231066435183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45964.231066435183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45964.231066435183</v>
      </c>
      <c r="H52" s="152"/>
      <c r="I52" s="151" t="str">
        <f>IFERROR(VLOOKUP(D52,DB!A:F,6,0),"")</f>
        <v/>
      </c>
      <c r="J52" s="151" t="str">
        <f>IFERROR(VLOOKUP(D52,DB!A:G,7,0),"")</f>
        <v/>
      </c>
      <c r="K52" s="151"/>
      <c r="L52" s="151" t="str">
        <f>IFERROR(VLOOKUP(D52,DB!A:I,9,0),"")</f>
        <v/>
      </c>
    </row>
    <row r="53" spans="1:12" ht="15">
      <c r="A53" s="157"/>
      <c r="B53" s="157" t="str">
        <f>IFERROR(VLOOKUP(D53,DB!A:K,11,0),"")</f>
        <v/>
      </c>
      <c r="C53" s="157"/>
      <c r="D53" s="157"/>
      <c r="E53" s="157"/>
      <c r="F53" s="158"/>
      <c r="G53" s="159">
        <f ca="1">IFERROR(NOW()-F53,"")</f>
        <v>45964.231066435183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45964.231066435183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45964.231066435183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45964.231066435183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45964.231066435183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45964.231066435183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45964.231066435183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45964.231066435183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45964.231066435183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45964.231066435183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45964.231066435183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45964.231066435183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45964.231066435183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45964.231066435183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45964.231066435183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45964.231066435183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45964.231066435183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45964.231066435183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45964.231066435183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45964.231066435183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45964.231066435183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45964.231066435183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45964.231066435183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45964.231066435183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45964.231066435183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45964.231066435183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45964.231066435183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45964.231066435183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45964.231066435183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45964.231066435183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45964.231066435183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45964.231066435183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45964.231066435183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45964.231066435183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45964.231066435183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45964.231066435183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45964.231066435183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45964.231066435183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45964.231066435183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45964.231066435183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45964.231066435183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45964.231066435183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45964.231066435183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45964.231066435183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45964.231066435183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45964.231066435183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45964.231066435183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45964.231066435183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45964.231066435183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45964.231066435183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45964.231066435183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45964.231066435183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45964.231066435183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45964.231066435183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45964.231066435183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45964.231066435183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45964.231066435183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45964.231066435183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45964.231066435183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45964.231066435183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45964.231066435183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45964.231066435183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45964.231066435183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45964.231066435183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45964.231066435183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45964.231066435183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45964.231066435183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45964.231066435183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45964.231066435183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45964.231066435183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45964.231066435183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45964.231066435183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45964.231066435183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45964.231066435183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45964.231066435183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45964.231066435183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45964.231066435183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45964.231066435183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45964.231066435183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45964.231066435183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45964.231066435183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45964.231066435183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45964.231066435183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45964.231066435183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45964.231066435183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45964.231066435183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45964.231066435183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45964.231066435183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45964.231066435183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45964.231066435183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45964.231066435183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45964.231066435183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45964.231066435183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45964.231066435183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45964.231066435183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45964.231066435183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45964.231066435183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45964.231066435183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45964.231066435183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45964.231066435183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45964.231066435183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45964.231066435183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45964.231066435183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45964.231066435183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45964.231066435183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45964.231066435183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45964.231066435183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45964.231066435183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45964.231066435183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45964.231066435183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45964.231066435183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45964.231066435183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45964.231066435183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45964.231066435183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45964.231066435183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45964.231066435183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45964.231066435183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45964.231066435183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45964.231066435183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45964.231066435183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45964.231066435183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45964.231066435183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45964.231066435183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45964.231066435183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45964.231066435183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45964.231066435183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45964.231066435183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45964.231066435183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45964.231066435183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45964.231066435183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45964.231066435183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45964.231066435183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45964.231066435183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45964.231066435183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45964.231066435183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45964.231066435183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45964.231066435183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45964.231066435183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45964.231066435183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45964.231066435183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45964.231066435183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45964.231066435183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45964.231066435183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45964.231066435183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45964.231066435183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45964.231066435183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45964.231066435183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45964.231066435183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45964.231066435183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45964.231066435183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45964.231066435183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45964.231066435183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45964.231066435183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45964.231066435183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45964.231066435183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45964.231066435183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45964.231066435183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45964.231066435183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45964.231066435183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45964.231066435183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45964.231066435183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45964.231066435183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45964.231066435183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45964.231066435183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45964.231066435183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45964.231066435183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45964.231066435183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45964.231066435183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45964.231066435183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45964.231066435183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45964.231066435183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45964.231066435183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45964.231066435183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45964.231066435183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45964.231066435183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45964.231066435183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45964.231066435183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45964.231066435183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45964.231066435183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45964.231066435183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45964.231066435183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45964.231066435183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45964.231066435183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45964.231066435183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45964.231066435183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45964.231066435183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45964.231066435183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45964.231066435183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45964.231066435183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45964.231066435183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45964.231066435183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45964.231066435183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45964.231066435183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45964.231066435183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45964.231066435183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45964.231066435183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45964.231066435183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45964.231066435183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45964.231066435183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45964.231066435183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45964.231066435183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45964.231066435183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45964.231066435183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45964.231066435183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45964.231066435183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45964.231066435183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45964.231066435183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45964.231066435183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45964.231066435183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45964.231066435183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45964.231066435183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45964.231066435183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45964.231066435183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45964.231066435183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45964.231066435183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45964.231066435183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45964.231066435183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45964.231066435183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45964.231066435183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45964.231066435183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45964.231066435183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45964.231066435183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45964.231066435183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45964.231066435183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45964.231066435183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45964.231066435183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45964.231066435183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45964.231066435183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45964.231066435183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45964.231066435183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45964.231066435183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45964.231066435183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45964.231066435183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45964.231066435183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45964.231066435183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45964.231066435183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45964.231066435183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45964.231066435183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45964.231066435183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45964.231066435183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45964.231066435183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45964.231066435183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45964.231066435183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45964.231066435183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45964.231066435183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45964.231066435183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45964.231066435183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45964.231066435183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45964.231066435183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45964.231066435183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45964.231066435183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45964.231066435183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45964.231066435183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45964.231066435183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45964.231066435183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45964.231066435183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45964.231066435183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45964.231066435183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45964.231066435183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45964.231066435183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45964.231066435183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45964.231066435183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45964.231066435183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45964.231066435183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45964.231066435183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45964.231066435183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45964.231066435183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45964.231066435183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45964.231066435183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45964.231066435183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45964.231066435183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45964.231066435183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45964.231066435183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45964.231066435183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45964.231066435183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45964.231066435183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45964.231066435183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45964.231066435183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45964.231066435183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45964.231066435183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45964.231066435183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45964.231066435183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45964.231066435183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45964.231066435183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45964.231066435183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45964.231066435183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45964.231066435183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45964.231066435183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45964.231066435183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45964.231066435183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45964.231066435183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45964.231066435183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45964.231066435183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45964.231066435183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45964.231066435183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45964.231066435183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45964.231066435183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45964.231066435183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45964.231066435183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45964.231066435183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45964.231066435183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45964.231066435183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45964.231066435183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45964.231066435183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45964.231066435183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45964.231066435183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45964.231066435183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45964.231066435183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45964.231066435183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45964.231066435183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45964.231066435183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45964.231066435183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45964.231066435183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45964.231066435183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45964.231066435183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45964.231066435183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45964.231066435183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45964.231066435183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45964.231066435183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45964.231066435183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45964.231066435183</v>
      </c>
      <c r="H373" s="158"/>
      <c r="I373" s="157" t="str">
        <f>IFERROR(VLOOKUP(D373,DB!A:F,6,0),"")</f>
        <v/>
      </c>
      <c r="J373" s="157" t="str">
        <f>IFERROR(VLOOKUP(D373,DB!A:G,7,0),"")</f>
        <v/>
      </c>
      <c r="K373" s="157"/>
      <c r="L373" s="157" t="str">
        <f>IFERROR(VLOOKUP(D373,DB!A:I,9,0),"")</f>
        <v/>
      </c>
    </row>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83" ht="15"/>
    <row r="484" ht="15"/>
    <row r="486" ht="15"/>
    <row r="487" ht="15"/>
    <row r="488" ht="15"/>
    <row r="489" ht="15"/>
    <row r="491" ht="15"/>
    <row r="492" ht="15"/>
    <row r="499" ht="15"/>
    <row r="500" ht="15"/>
    <row r="501" ht="15"/>
    <row r="502" ht="15"/>
    <row r="503" ht="15"/>
    <row r="504" ht="15"/>
    <row r="507" ht="15"/>
    <row r="508" ht="15"/>
    <row r="509" ht="15"/>
    <row r="510" ht="15"/>
    <row r="511" ht="15"/>
    <row r="512" ht="15"/>
    <row r="513" ht="15"/>
    <row r="514" ht="15"/>
    <row r="515" ht="15"/>
    <row r="516" ht="15"/>
    <row r="517" ht="15"/>
    <row r="518"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4" ht="15"/>
    <row r="575" ht="15"/>
    <row r="612" ht="15"/>
    <row r="613" ht="15"/>
    <row r="614" ht="15"/>
    <row r="615" ht="15"/>
    <row r="616" ht="15"/>
    <row r="617" ht="15"/>
    <row r="618" ht="15"/>
    <row r="619" ht="15"/>
    <row r="620" ht="15"/>
    <row r="621"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704" ht="15"/>
    <row r="706" ht="15"/>
    <row r="707"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40" ht="15"/>
    <row r="741" ht="15"/>
    <row r="911" ht="15"/>
    <row r="912" ht="15"/>
    <row r="913" ht="15"/>
    <row r="914" ht="15"/>
    <row r="915" ht="15"/>
    <row r="916" ht="15"/>
    <row r="922" ht="15"/>
    <row r="923" ht="15"/>
    <row r="924" ht="15"/>
    <row r="925" ht="15"/>
    <row r="926" ht="15"/>
    <row r="927" ht="15"/>
    <row r="928"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9" ht="15"/>
    <row r="980" ht="15"/>
    <row r="986" ht="15"/>
    <row r="987" ht="15"/>
    <row r="989" ht="15"/>
    <row r="990" ht="15"/>
    <row r="991" ht="15"/>
    <row r="992" ht="15"/>
    <row r="993" ht="15"/>
    <row r="994" ht="15"/>
    <row r="995" ht="15"/>
    <row r="997" ht="15"/>
    <row r="998" ht="15"/>
    <row r="999"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8" ht="15"/>
    <row r="1069" ht="15"/>
    <row r="1070" ht="15"/>
    <row r="1071" ht="15"/>
    <row r="1072" ht="15"/>
    <row r="1073" ht="15"/>
    <row r="1074" ht="15"/>
    <row r="1075" ht="15"/>
    <row r="1076" ht="15"/>
    <row r="1077" ht="15"/>
    <row r="1078" ht="15"/>
    <row r="1079" ht="15"/>
    <row r="1080" ht="15"/>
    <row r="1081" ht="15"/>
    <row r="1083" ht="15"/>
    <row r="1084" ht="15"/>
    <row r="1085" ht="15"/>
    <row r="1086" ht="15"/>
    <row r="1087" ht="15"/>
    <row r="1088" ht="15"/>
    <row r="1089" ht="15"/>
    <row r="1090" ht="15"/>
    <row r="1091" ht="15"/>
    <row r="1092" ht="15"/>
    <row r="1093" ht="15"/>
    <row r="1094" ht="15"/>
    <row r="1097" ht="15"/>
    <row r="1098" ht="15"/>
    <row r="1099" ht="15"/>
    <row r="1100" ht="15"/>
    <row r="1101" ht="15"/>
    <row r="1102" ht="15"/>
    <row r="1103" ht="15"/>
    <row r="1105" ht="15"/>
    <row r="1106" ht="15"/>
    <row r="1107" ht="15"/>
    <row r="1108" ht="15"/>
    <row r="1109" ht="15"/>
    <row r="1110" ht="15"/>
    <row r="1111" ht="15"/>
    <row r="1112" ht="15"/>
    <row r="1113" ht="15"/>
    <row r="1114" ht="15"/>
    <row r="1115" ht="15"/>
    <row r="1117" ht="15"/>
    <row r="1118" ht="15"/>
    <row r="1119" ht="15"/>
    <row r="1120" ht="15"/>
    <row r="1121" ht="15"/>
    <row r="1122" ht="15"/>
    <row r="1123" ht="15"/>
    <row r="1124" ht="15"/>
    <row r="1125" ht="15"/>
    <row r="1126" ht="15"/>
    <row r="1134" ht="15"/>
    <row r="1135" ht="15"/>
    <row r="1138" ht="15"/>
    <row r="1139" ht="15"/>
    <row r="1140" ht="15"/>
    <row r="1141" ht="15"/>
    <row r="1142" ht="15"/>
    <row r="1143" ht="15"/>
    <row r="1144" ht="15"/>
    <row r="1145" ht="15"/>
    <row r="1148" ht="15"/>
    <row r="1149" ht="15"/>
    <row r="1150" ht="15"/>
    <row r="1151" ht="15"/>
    <row r="1152" ht="15"/>
    <row r="1153" ht="15"/>
    <row r="1154" ht="15"/>
    <row r="1155" ht="15"/>
    <row r="1156" ht="15"/>
    <row r="1157" ht="15"/>
    <row r="1158" ht="15"/>
    <row r="1159" ht="15"/>
    <row r="1161" ht="15"/>
    <row r="1162" ht="15"/>
    <row r="1163" ht="15"/>
    <row r="1166" ht="15"/>
    <row r="1168" ht="15"/>
    <row r="1170" ht="15"/>
    <row r="1173" ht="15"/>
    <row r="1174" ht="15"/>
    <row r="1175" ht="15"/>
    <row r="1177" ht="15"/>
    <row r="1179" ht="15"/>
    <row r="1180" ht="15"/>
    <row r="1181" ht="15"/>
    <row r="1182" ht="15"/>
    <row r="1183" ht="15"/>
    <row r="1185" ht="15"/>
    <row r="1186" ht="15"/>
    <row r="1187" ht="15"/>
    <row r="1188" ht="15"/>
    <row r="1190" ht="15"/>
    <row r="1192" ht="15"/>
    <row r="1193" ht="15"/>
    <row r="1195" ht="15"/>
    <row r="1196" ht="15"/>
    <row r="1197" ht="15"/>
    <row r="1198" ht="15"/>
    <row r="1200" ht="15"/>
    <row r="1202" ht="15"/>
    <row r="1203" ht="15"/>
    <row r="1204" ht="15"/>
    <row r="1205" ht="15"/>
    <row r="1207" ht="15"/>
    <row r="1208" ht="15"/>
    <row r="1209" ht="15"/>
    <row r="1210" ht="15"/>
    <row r="1211" ht="15"/>
    <row r="1212" ht="15"/>
    <row r="1213" ht="15"/>
    <row r="1216" ht="15"/>
    <row r="1218" ht="15"/>
    <row r="1219" ht="15"/>
    <row r="1220" ht="15"/>
    <row r="1221" ht="15"/>
    <row r="1222" ht="15"/>
    <row r="1223" ht="15"/>
    <row r="1224" ht="15"/>
    <row r="1225" ht="15"/>
    <row r="1228" ht="15"/>
    <row r="1229" ht="15"/>
    <row r="1231" ht="15"/>
    <row r="1233" ht="15"/>
    <row r="1234" ht="15"/>
    <row r="1235" ht="15"/>
    <row r="1236" ht="15"/>
    <row r="1237" ht="15"/>
    <row r="1241" ht="15"/>
    <row r="1242" ht="15"/>
    <row r="1244" ht="15"/>
    <row r="1245" ht="15"/>
    <row r="1248" ht="15"/>
    <row r="1249" ht="15"/>
    <row r="1253" ht="15"/>
    <row r="1260" ht="15"/>
    <row r="1262" ht="15"/>
    <row r="1263" ht="15"/>
    <row r="1264" ht="15"/>
    <row r="1271" ht="15"/>
    <row r="1272" ht="15"/>
  </sheetData>
  <dataValidations count="2">
    <dataValidation allowBlank="1" showInputMessage="1" showErrorMessage="1" sqref="E1" xr:uid="{920C6338-E771-4DAE-8C89-92A9093EA4DE}"/>
    <dataValidation type="list" allowBlank="1" showInputMessage="1" showErrorMessage="1" sqref="E2:E37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K10" sqref="K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39130</v>
      </c>
      <c r="B2" s="169" t="str">
        <f>IFERROR(VLOOKUP(D2,DB!A:K,11,0),"")</f>
        <v>R6</v>
      </c>
      <c r="C2" s="170">
        <v>1</v>
      </c>
      <c r="D2" s="169" t="s">
        <v>30770</v>
      </c>
      <c r="E2" s="102" t="s">
        <v>39021</v>
      </c>
      <c r="F2" s="175">
        <v>45964.139004629629</v>
      </c>
      <c r="G2" s="115">
        <f t="shared" ref="G2:G18" ca="1" si="0">IFERROR(NOW()-F2,"-")</f>
        <v>9.2061805553385057E-2</v>
      </c>
      <c r="H2" s="171">
        <v>45964.083634259259</v>
      </c>
      <c r="I2" s="169" t="str">
        <f>IFERROR(VLOOKUP(D2,DB!A:F,6,0),"")</f>
        <v>SCECO</v>
      </c>
      <c r="J2" s="169" t="str">
        <f>IFERROR(VLOOKUP(D2,DB!A:G,7,0),"")</f>
        <v>Vandalized</v>
      </c>
      <c r="K2" s="172" t="s">
        <v>39131</v>
      </c>
      <c r="L2" s="173" t="str">
        <f>IFERROR(VLOOKUP(D2,DB!A:I,9,0),"")</f>
        <v>Latis</v>
      </c>
    </row>
    <row r="3" spans="1:16383" ht="31.5" customHeight="1">
      <c r="A3" s="168"/>
      <c r="B3" s="169" t="str">
        <f>IFERROR(VLOOKUP(C3,DB!A:K,11,0),"")</f>
        <v/>
      </c>
      <c r="C3" s="169"/>
      <c r="D3" s="169"/>
      <c r="E3" s="102"/>
      <c r="F3" s="171"/>
      <c r="G3" s="115">
        <f t="shared" ca="1" si="0"/>
        <v>45964.231066435183</v>
      </c>
      <c r="H3" s="171"/>
      <c r="I3" s="169" t="str">
        <f>IFERROR(VLOOKUP(C3,DB!A:F,6,0),"")</f>
        <v/>
      </c>
      <c r="J3" s="169" t="str">
        <f>IFERROR(VLOOKUP(C3,DB!A:G,7,0),"")</f>
        <v/>
      </c>
      <c r="K3" s="172"/>
      <c r="L3" s="173" t="str">
        <f>IFERROR(VLOOKUP(C3,DB!A:I,9,0),"")</f>
        <v/>
      </c>
    </row>
    <row r="4" spans="1:16383" ht="31.5" customHeight="1">
      <c r="A4" s="168"/>
      <c r="B4" s="169" t="str">
        <f>IFERROR(VLOOKUP(D4,DB!A:K,11,0),"")</f>
        <v/>
      </c>
      <c r="C4" s="170"/>
      <c r="D4" s="169"/>
      <c r="E4" s="102"/>
      <c r="F4" s="171"/>
      <c r="G4" s="115">
        <f t="shared" ca="1" si="0"/>
        <v>45964.231066435183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45964.231066435183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45964.231066435183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45964.231066435183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45964.231066435183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45964.231066435183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45964.231066435183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45964.231066435183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45964.231066435183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45964.231066435183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45964.231066435183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45964.231066435183</v>
      </c>
      <c r="H15" s="171"/>
      <c r="I15" s="169" t="str">
        <f>IFERROR(VLOOKUP(D15,DB!A:F,6,0),"")</f>
        <v/>
      </c>
      <c r="J15" s="169" t="str">
        <f>IFERROR(VLOOKUP(D15,DB!A:G,7,0),"")</f>
        <v/>
      </c>
      <c r="K15" s="172"/>
      <c r="L15" s="173" t="str">
        <f>IFERROR(VLOOKUP(D15,DB!A:I,9,0),"")</f>
        <v/>
      </c>
    </row>
    <row r="16" spans="1:16383" ht="31.5" customHeight="1">
      <c r="A16" s="168"/>
      <c r="B16" s="169" t="str">
        <f>IFERROR(VLOOKUP(D16,DB!A:K,11,0),"")</f>
        <v/>
      </c>
      <c r="C16" s="170"/>
      <c r="D16" s="169"/>
      <c r="E16" s="102"/>
      <c r="F16" s="171"/>
      <c r="G16" s="115">
        <f t="shared" ca="1" si="0"/>
        <v>45964.231066435183</v>
      </c>
      <c r="H16" s="171"/>
      <c r="I16" s="169" t="str">
        <f>IFERROR(VLOOKUP(D16,DB!A:F,6,0),"")</f>
        <v/>
      </c>
      <c r="J16" s="169" t="str">
        <f>IFERROR(VLOOKUP(D16,DB!A:G,7,0),"")</f>
        <v/>
      </c>
      <c r="K16" s="172"/>
      <c r="L16" s="173" t="str">
        <f>IFERROR(VLOOKUP(D16,DB!A:I,9,0),"")</f>
        <v/>
      </c>
    </row>
    <row r="17" spans="1:12" ht="31.5" customHeight="1">
      <c r="A17" s="168"/>
      <c r="B17" s="169" t="str">
        <f>IFERROR(VLOOKUP(D17,DB!A:K,11,0),"")</f>
        <v/>
      </c>
      <c r="C17" s="170"/>
      <c r="D17" s="169"/>
      <c r="E17" s="102"/>
      <c r="F17" s="171"/>
      <c r="G17" s="115">
        <f t="shared" ca="1" si="0"/>
        <v>45964.231066435183</v>
      </c>
      <c r="H17" s="171"/>
      <c r="I17" s="169" t="str">
        <f>IFERROR(VLOOKUP(D17,DB!A:F,6,0),"")</f>
        <v/>
      </c>
      <c r="J17" s="169" t="str">
        <f>IFERROR(VLOOKUP(D17,DB!A:G,7,0),"")</f>
        <v/>
      </c>
      <c r="K17" s="172"/>
      <c r="L17" s="173" t="str">
        <f>IFERROR(VLOOKUP(D17,DB!A:I,9,0),"")</f>
        <v/>
      </c>
    </row>
    <row r="18" spans="1:12" ht="31.5" customHeight="1">
      <c r="A18" s="168"/>
      <c r="B18" s="169" t="str">
        <f>IFERROR(VLOOKUP(D18,DB!A:K,11,0),"")</f>
        <v/>
      </c>
      <c r="C18" s="170"/>
      <c r="D18" s="169"/>
      <c r="E18" s="102"/>
      <c r="F18" s="171"/>
      <c r="G18" s="115">
        <f t="shared" ca="1" si="0"/>
        <v>45964.231066435183</v>
      </c>
      <c r="H18" s="171"/>
      <c r="I18" s="169" t="str">
        <f>IFERROR(VLOOKUP(D18,DB!A:F,6,0),"")</f>
        <v/>
      </c>
      <c r="J18" s="169" t="str">
        <f>IFERROR(VLOOKUP(D18,DB!A:G,7,0),"")</f>
        <v/>
      </c>
      <c r="K18" s="172"/>
      <c r="L18" s="173" t="str">
        <f>IFERROR(VLOOKUP(D18,DB!A:I,9,0),"")</f>
        <v/>
      </c>
    </row>
    <row r="19" spans="1:12" ht="31.5" customHeight="1">
      <c r="A19" s="103"/>
      <c r="B19" s="102" t="str">
        <f>IFERROR(VLOOKUP(D19,DB!A:K,11,0),"")</f>
        <v/>
      </c>
      <c r="C19" s="104"/>
      <c r="D19" s="102"/>
      <c r="E19" s="105"/>
      <c r="F19" s="106"/>
      <c r="G19" s="76">
        <f ca="1">IFERROR(NOW()-F19,"-")</f>
        <v>45964.231066435183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45964.231066435183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45964.231066435183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45964.231066435183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45964.231066435183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45964.231066435183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45964.231066435183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45964.231066435183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45964.231066435183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45964.231066435183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45964.231066435183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45964.231066435183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45964.231066435183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45964.231066435183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45964.231066435183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45964.231066435183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45964.231066435183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45964.231066435183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45964.231066435183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45964.231066435183</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2: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2025-11-03T02:33:53Z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