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640" documentId="13_ncr:1_{F6CB121F-512D-4AA6-A0C1-0FB36C537598}" xr6:coauthVersionLast="47" xr6:coauthVersionMax="47" xr10:uidLastSave="{9034CD4B-3EE7-4A77-B8E3-D33C4E1DA5EC}"/>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G5" i="2"/>
  <c r="I5" i="2"/>
  <c r="J5" i="2"/>
  <c r="L5" i="2"/>
  <c r="B3" i="4"/>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<sst xmlns="http://schemas.openxmlformats.org/spreadsheetml/2006/main" count="179021" uniqueCount="39103">
  <si>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</si>
  <si>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</si>
  <si>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</si>
  <si>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</si>
  <si>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</si>
  <si>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</si>
  <si>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</si>
  <si>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</si>
  <si>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</si>
  <si>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</si>
  <si>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</si>
  <si>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</si>
  <si>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</si>
  <si>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</si>
  <si>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</si>
  <si>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</si>
  <si>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</si>
  <si>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</si>
  <si>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</si>
  <si>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</si>
  <si>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</si>
  <si>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</si>
  <si>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</si>
  <si>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</si>
  <si>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</si>
  <si>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</si>
  <si>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</si>
  <si>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</si>
  <si>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</si>
  <si>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</si>
  <si>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</si>
  <si>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</si>
  <si>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</si>
  <si>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</si>
  <si>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</si>
  <si>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</si>
  <si>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</si>
  <si>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</si>
  <si>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</si>
  <si>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</si>
  <si>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</si>
  <si>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</si>
  <si>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</si>
  <si>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</si>
  <si>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</si>
  <si>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</si>
  <si>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</si>
  <si>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</si>
  <si>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</si>
  <si>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</si>
  <si>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</si>
  <si>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</si>
  <si>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</si>
  <si>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</si>
  <si>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</si>
  <si>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</si>
  <si>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</si>
  <si>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</si>
  <si>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</si>
  <si>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</si>
  <si>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</si>
  <si>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</si>
  <si>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</si>
  <si>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</si>
  <si>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</si>
  <si>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</si>
  <si>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</si>
  <si>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</si>
  <si>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</si>
  <si>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</si>
  <si>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</si>
  <si>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</si>
  <si>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</si>
  <si>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</si>
  <si>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</si>
  <si>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</si>
  <si>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</si>
  <si>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</si>
  <si>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</si>
  <si>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</si>
  <si>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</si>
  <si>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</si>
  <si>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</si>
  <si>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</si>
  <si>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</si>
  <si>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</si>
  <si>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</si>
  <si>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</si>
  <si>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</si>
  <si>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</si>
  <si>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</si>
  <si>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</si>
  <si>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</si>
  <si>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</si>
  <si>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</si>
  <si>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</si>
  <si>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</si>
  <si>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</si>
  <si>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</si>
  <si>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</si>
  <si>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</si>
  <si>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</si>
  <si>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</si>
  <si>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</si>
  <si>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</si>
  <si>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</si>
  <si>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</si>
  <si>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</si>
  <si>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</si>
  <si>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</si>
  <si>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</si>
  <si>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</si>
  <si>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</si>
  <si>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</si>
  <si>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</si>
  <si>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</si>
  <si>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</si>
  <si>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</si>
  <si>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</si>
  <si>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</si>
  <si>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</si>
  <si>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</si>
  <si>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</si>
  <si>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</si>
  <si>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</si>
  <si>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</si>
  <si>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</si>
  <si>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</si>
  <si>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</si>
  <si>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</si>
  <si>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</si>
  <si>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</si>
  <si>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</si>
  <si>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</si>
  <si>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</si>
  <si>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</si>
  <si>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</si>
  <si>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</si>
  <si>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</si>
  <si>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</si>
  <si>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</si>
  <si>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</si>
  <si>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</si>
  <si>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</si>
  <si>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</si>
  <si>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</si>
  <si>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</si>
  <si>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</si>
  <si>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</si>
  <si>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</si>
  <si>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</si>
  <si>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</si>
  <si>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</si>
  <si>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</si>
  <si>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</si>
  <si>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</si>
  <si>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</si>
  <si>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</si>
  <si>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</si>
  <si>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</si>
  <si>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</si>
  <si>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</si>
  <si>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</si>
  <si>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</si>
  <si>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</si>
  <si>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</si>
  <si>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</si>
  <si>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</si>
  <si>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</si>
  <si>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</si>
  <si>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</si>
  <si>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</si>
  <si>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</si>
  <si>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</si>
  <si>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</si>
  <si>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</si>
  <si>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</si>
  <si>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</si>
  <si>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</si>
  <si>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</si>
  <si>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</si>
  <si>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</si>
  <si>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</si>
  <si>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</si>
  <si>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</si>
  <si>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</si>
  <si>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</si>
  <si>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</si>
  <si>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</si>
  <si>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</si>
  <si>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</si>
  <si>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</si>
  <si>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</si>
  <si>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</si>
  <si>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</si>
  <si>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</si>
  <si>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</si>
  <si>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</si>
  <si>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</si>
  <si>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</si>
  <si>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</si>
  <si>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</si>
  <si>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</si>
  <si>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</si>
  <si>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</si>
  <si>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</si>
  <si>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</si>
  <si>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</si>
  <si>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</si>
  <si>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</si>
  <si>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</si>
  <si>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</si>
  <si>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</si>
  <si>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</si>
  <si>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</si>
  <si>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</si>
  <si>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</si>
  <si>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</si>
  <si>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</si>
  <si>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</si>
  <si>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</si>
  <si>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</si>
  <si>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</si>
  <si>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</si>
  <si>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</si>
  <si>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</si>
  <si>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</si>
  <si>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</si>
  <si>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</si>
  <si>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</si>
  <si>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</si>
  <si>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</si>
  <si>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</si>
  <si>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</si>
  <si>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</si>
  <si>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</si>
  <si>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</si>
  <si>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</si>
  <si>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</si>
  <si>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</si>
  <si>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</si>
  <si>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</si>
  <si>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</si>
  <si>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</si>
  <si>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</si>
  <si>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</si>
  <si>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</si>
  <si>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</si>
  <si>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</si>
  <si>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</si>
  <si>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</si>
  <si>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</si>
  <si>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</si>
  <si>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</si>
  <si>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</si>
  <si>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</si>
  <si>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</si>
  <si>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</si>
  <si>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</si>
  <si>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</si>
  <si>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</si>
  <si>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</si>
  <si>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</si>
  <si>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</si>
  <si>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</si>
  <si>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</si>
  <si>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</si>
  <si>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</si>
  <si>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</si>
  <si>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</si>
  <si>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</si>
  <si>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</si>
  <si>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</si>
  <si>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</si>
  <si>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</si>
  <si>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</si>
  <si>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</si>
  <si>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</si>
  <si>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</si>
  <si>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</si>
  <si>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</si>
  <si>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</si>
  <si>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</si>
  <si>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</si>
  <si>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</si>
  <si>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</si>
  <si>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</si>
  <si>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</si>
  <si>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</si>
  <si>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</si>
  <si>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</si>
  <si>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</si>
  <si>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</si>
  <si>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</si>
  <si>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</si>
  <si>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</si>
  <si>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</si>
  <si>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</si>
  <si>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</si>
  <si>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</si>
  <si>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</si>
  <si>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</si>
  <si>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</si>
  <si>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</si>
  <si>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</si>
  <si>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</si>
  <si>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</si>
  <si>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</si>
  <si>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</si>
  <si>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</si>
  <si>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</si>
  <si>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</si>
  <si>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</si>
  <si>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</si>
  <si>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</si>
  <si>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</si>
  <si>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</si>
  <si>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</si>
  <si>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</si>
  <si>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</si>
  <si>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</si>
  <si>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</si>
  <si>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</si>
  <si>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</si>
  <si>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</si>
  <si>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</si>
  <si>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</si>
  <si>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</si>
  <si>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</si>
  <si>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</si>
  <si>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</si>
  <si>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</si>
  <si>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</si>
  <si>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</si>
  <si>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</si>
  <si>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</si>
  <si>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</si>
  <si>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</si>
  <si>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</si>
  <si>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</si>
  <si>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</si>
  <si>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</si>
  <si>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</si>
  <si>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</si>
  <si>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</si>
  <si>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</si>
  <si>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</si>
  <si>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</si>
  <si>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</si>
  <si>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</si>
  <si>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</si>
  <si>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</si>
  <si>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</si>
  <si>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</si>
  <si>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</si>
  <si>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</si>
  <si>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</si>
  <si>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</si>
  <si>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</si>
  <si>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</si>
  <si>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</si>
  <si>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</si>
  <si>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</si>
  <si>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</si>
  <si>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</si>
  <si>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</si>
  <si>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</si>
  <si>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</si>
  <si>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</si>
  <si>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</si>
  <si>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</si>
  <si>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</si>
  <si>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</si>
  <si>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</si>
  <si>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</si>
  <si>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</si>
  <si>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</si>
  <si>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</si>
  <si>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</si>
  <si>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</si>
  <si>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</si>
  <si>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</si>
  <si>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</si>
  <si>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</si>
  <si>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</si>
  <si>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</si>
  <si>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</si>
  <si>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</si>
  <si>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</si>
  <si>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</si>
  <si>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</si>
  <si>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</si>
  <si>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</si>
  <si>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</si>
  <si>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</si>
  <si>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</si>
  <si>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</si>
  <si>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</si>
  <si>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</si>
  <si>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</si>
  <si>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</si>
  <si>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</si>
  <si>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</si>
  <si>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</si>
  <si>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</si>
  <si>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</si>
  <si>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</si>
  <si>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</si>
  <si>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</si>
  <si>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</si>
  <si>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</si>
  <si>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</si>
  <si>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</si>
  <si>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</si>
  <si>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</si>
  <si>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</si>
  <si>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</si>
  <si>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</si>
  <si>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</si>
  <si>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</si>
  <si>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</si>
  <si>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</si>
  <si>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</si>
  <si>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</si>
  <si>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</si>
  <si>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</si>
  <si>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</si>
  <si>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</si>
  <si>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</si>
  <si>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</si>
  <si>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</si>
  <si>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</si>
  <si>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</si>
  <si>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</si>
  <si>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</si>
  <si>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</si>
  <si>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</si>
  <si>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</si>
  <si>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</si>
  <si>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</si>
  <si>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</si>
  <si>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</si>
  <si>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</si>
  <si>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</si>
  <si>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</si>
  <si>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</si>
  <si>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</si>
  <si>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</si>
  <si>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</si>
  <si>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</si>
  <si>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</si>
  <si>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</si>
  <si>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</si>
  <si>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</si>
  <si>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</si>
  <si>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</si>
  <si>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</si>
  <si>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</si>
  <si>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</si>
  <si>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</si>
  <si>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</si>
  <si>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</si>
  <si>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</si>
  <si>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</si>
  <si>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</si>
  <si>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</si>
  <si>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</si>
  <si>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</si>
  <si>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</si>
  <si>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</si>
  <si>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</si>
  <si>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</si>
  <si>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</si>
  <si>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</si>
  <si>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</si>
  <si>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</si>
  <si>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</si>
  <si>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</si>
  <si>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</si>
  <si>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</si>
  <si>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</si>
  <si>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</si>
  <si>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</si>
  <si>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</si>
  <si>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</si>
  <si>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</si>
  <si>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</si>
  <si>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</si>
  <si>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</si>
  <si>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</si>
  <si>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</si>
  <si>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</si>
  <si>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</si>
  <si>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</si>
  <si>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</si>
  <si>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</si>
  <si>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</si>
  <si>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</si>
  <si>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</si>
  <si>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</si>
  <si>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</si>
  <si>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</si>
  <si>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</si>
  <si>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</si>
  <si>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</si>
  <si>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</si>
  <si>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</si>
  <si>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</si>
  <si>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</si>
  <si>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</si>
  <si>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</si>
  <si>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</si>
  <si>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</si>
  <si>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</si>
  <si>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</si>
  <si>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</si>
  <si>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</si>
  <si>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</si>
  <si>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</si>
  <si>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</si>
  <si>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</si>
  <si>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</si>
  <si>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</si>
  <si>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</si>
  <si>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</si>
  <si>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</si>
  <si>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</si>
  <si>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</si>
  <si>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</si>
  <si>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</si>
  <si>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</si>
  <si>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</si>
  <si>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</si>
  <si>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</si>
  <si>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</si>
  <si>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</si>
  <si>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</si>
  <si>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</si>
  <si>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</si>
  <si>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</si>
  <si>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</si>
  <si>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</si>
  <si>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</si>
  <si>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</si>
  <si>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</si>
  <si>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</si>
  <si>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</si>
  <si>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</si>
  <si>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</si>
  <si>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</si>
  <si>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</si>
  <si>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</si>
  <si>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</si>
  <si>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</si>
  <si>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</si>
  <si>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</si>
  <si>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</si>
  <si>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</si>
  <si>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</si>
  <si>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</si>
  <si>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</si>
  <si>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</si>
  <si>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</si>
  <si>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</si>
  <si>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</si>
  <si>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</si>
  <si>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</si>
  <si>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</si>
  <si>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</si>
  <si>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</si>
  <si>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</si>
  <si>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</si>
  <si>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</si>
  <si>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</si>
  <si>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</si>
  <si>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</si>
  <si>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</si>
  <si>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</si>
  <si>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</si>
  <si>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</si>
  <si>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</si>
  <si>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</si>
  <si>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</si>
  <si>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</si>
  <si>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</si>
  <si>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</si>
  <si>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</si>
  <si>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</si>
  <si>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</si>
  <si>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</si>
  <si>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</si>
  <si>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</si>
  <si>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</si>
  <si>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</si>
  <si>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</si>
  <si>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</si>
  <si>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</si>
  <si>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</si>
  <si>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</si>
  <si>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</si>
  <si>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</si>
  <si>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</si>
  <si>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</si>
  <si>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</si>
  <si>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</si>
  <si>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</si>
  <si>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</si>
  <si>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</si>
  <si>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</si>
  <si>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</si>
  <si>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</si>
  <si>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</si>
  <si>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</si>
  <si>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</si>
  <si>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</si>
  <si>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</si>
  <si>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</si>
  <si>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</si>
  <si>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</si>
  <si>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</si>
  <si>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</si>
  <si>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</si>
  <si>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</si>
  <si>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</si>
  <si>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</si>
  <si>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</si>
  <si>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</si>
  <si>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</si>
  <si>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</si>
  <si>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</si>
  <si>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</si>
  <si>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</si>
  <si>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</si>
  <si>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</si>
  <si>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</si>
  <si>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</si>
  <si>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</si>
  <si>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</si>
  <si>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</si>
  <si>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</si>
  <si>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</si>
  <si>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</si>
  <si>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</si>
  <si>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</si>
  <si>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</si>
  <si>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</si>
  <si>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</si>
  <si>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</si>
  <si>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</si>
  <si>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</si>
  <si>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</si>
  <si>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</si>
  <si>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</si>
  <si>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</si>
  <si>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</si>
  <si>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</si>
  <si>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</si>
  <si>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</si>
  <si>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</si>
  <si>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</si>
  <si>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</si>
  <si>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</si>
  <si>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</si>
  <si>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</si>
  <si>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</si>
  <si>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</si>
  <si>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</si>
  <si>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</si>
  <si>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</si>
  <si>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</si>
  <si>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</si>
  <si>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</si>
  <si>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</si>
  <si>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</si>
  <si>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</si>
  <si>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</si>
  <si>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</si>
  <si>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</si>
  <si>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</si>
  <si>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</si>
  <si>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</si>
  <si>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</si>
  <si>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</si>
  <si>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</si>
  <si>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</si>
  <si>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</si>
  <si>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</si>
  <si>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</si>
  <si>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</si>
  <si>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</si>
  <si>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</si>
  <si>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</si>
  <si>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</si>
  <si>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</si>
  <si>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</si>
  <si>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</si>
  <si>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</si>
  <si>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</si>
  <si>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</si>
  <si>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</si>
  <si>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</si>
  <si>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</si>
  <si>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</si>
  <si>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</si>
  <si>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</si>
  <si>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</si>
  <si>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</si>
  <si>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</si>
  <si>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</si>
  <si>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</si>
  <si>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</si>
  <si>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</si>
  <si>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</si>
  <si>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</si>
  <si>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</si>
  <si>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</si>
  <si>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</si>
  <si>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</si>
  <si>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</si>
  <si>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</si>
  <si>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</si>
  <si>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</si>
  <si>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</si>
  <si>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</si>
  <si>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</si>
  <si>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</si>
  <si>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</si>
  <si>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</si>
  <si>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</si>
  <si>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</si>
  <si>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</si>
  <si>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</si>
  <si>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</si>
  <si>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</si>
  <si>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</si>
  <si>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</si>
  <si>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</si>
  <si>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</si>
  <si>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</si>
  <si>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</si>
  <si>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</si>
  <si>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</si>
  <si>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</si>
  <si>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</si>
  <si>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</si>
  <si>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</si>
  <si>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</si>
  <si>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</si>
  <si>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</si>
  <si>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</si>
  <si>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</si>
  <si>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</si>
  <si>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</si>
  <si>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</si>
  <si>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</si>
  <si>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</si>
  <si>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</si>
  <si>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</si>
  <si>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</si>
  <si>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</si>
  <si>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</si>
  <si>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</si>
  <si>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</si>
  <si>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</si>
  <si>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</si>
  <si>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</si>
  <si>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</si>
  <si>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</si>
  <si>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</si>
  <si>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</si>
  <si>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</si>
  <si>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</si>
  <si>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</si>
  <si>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</si>
  <si>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</si>
  <si>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</si>
  <si>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</si>
  <si>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</si>
  <si>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</si>
  <si>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</si>
  <si>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</si>
  <si>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</si>
  <si>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</si>
  <si>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</si>
  <si>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</si>
  <si>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</si>
  <si>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</si>
  <si>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</si>
  <si>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</si>
  <si>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</si>
  <si>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</si>
  <si>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</si>
  <si>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</si>
  <si>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</si>
  <si>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</si>
  <si>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</si>
  <si>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</si>
  <si>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</si>
  <si>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</si>
  <si>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</si>
  <si>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</si>
  <si>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</si>
  <si>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</si>
  <si>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</si>
  <si>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</si>
  <si>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</si>
  <si>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</si>
  <si>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</si>
  <si>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</si>
  <si>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</si>
  <si>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</si>
  <si>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</si>
  <si>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</si>
  <si>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</si>
  <si>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</si>
  <si>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</si>
  <si>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</si>
  <si>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</si>
  <si>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</si>
  <si>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</si>
  <si>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</si>
  <si>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</si>
  <si>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</si>
  <si>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</si>
  <si>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</si>
  <si>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</si>
  <si>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</si>
  <si>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</si>
  <si>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</si>
  <si>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</si>
  <si>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</si>
  <si>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</si>
  <si>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</si>
  <si>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</si>
  <si>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</si>
  <si>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</si>
  <si>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</si>
  <si>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</si>
  <si>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</si>
  <si>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</si>
  <si>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</si>
  <si>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</si>
  <si>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</si>
  <si>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</si>
  <si>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</si>
  <si>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</si>
  <si>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</si>
  <si>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</si>
  <si>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</si>
  <si>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</si>
  <si>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</si>
  <si>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</si>
  <si>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</si>
  <si>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</si>
  <si>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</si>
  <si>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</si>
  <si>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</si>
  <si>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</si>
  <si>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</si>
  <si>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</si>
  <si>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</si>
  <si>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</si>
  <si>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</si>
  <si>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</si>
  <si>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</si>
  <si>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</si>
  <si>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</si>
  <si>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</si>
  <si>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</si>
  <si>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</si>
  <si>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</si>
  <si>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</si>
  <si>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</si>
  <si>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</si>
  <si>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</si>
  <si>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</si>
  <si>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</si>
  <si>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</si>
  <si>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</si>
  <si>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</si>
  <si>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</si>
  <si>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</si>
  <si>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</si>
  <si>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</si>
  <si>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</si>
  <si>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</si>
  <si>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</si>
  <si>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</si>
  <si>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</si>
  <si>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</si>
  <si>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</si>
  <si>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</si>
  <si>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</si>
  <si>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</si>
  <si>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</si>
  <si>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</si>
  <si>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</si>
  <si>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</si>
  <si>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</si>
  <si>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</si>
  <si>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</si>
  <si>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</si>
  <si>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</si>
  <si>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</si>
  <si>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</si>
  <si>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</si>
  <si>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</si>
  <si>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</si>
  <si>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</si>
  <si>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</si>
  <si>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</si>
  <si>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</si>
  <si>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</si>
  <si>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</si>
  <si>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</si>
  <si>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</si>
  <si>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</si>
  <si>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</si>
  <si>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</si>
  <si>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</si>
  <si>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</si>
  <si>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</si>
  <si>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</si>
  <si>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</si>
  <si>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</si>
  <si>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</si>
  <si>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</si>
  <si>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</si>
  <si>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</si>
  <si>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</si>
  <si>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</si>
  <si>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</si>
  <si>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</si>
  <si>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</si>
  <si>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</si>
  <si>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</si>
  <si>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</si>
  <si>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</si>
  <si>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</si>
  <si>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</si>
  <si>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</si>
  <si>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</si>
  <si>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</si>
  <si>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</si>
  <si>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</si>
  <si>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</si>
  <si>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</si>
  <si>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</si>
  <si>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</si>
  <si>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</si>
  <si>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</si>
  <si>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</si>
  <si>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</si>
  <si>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</si>
  <si>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</si>
  <si>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</si>
  <si>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</si>
  <si>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</si>
  <si>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</si>
  <si>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</si>
  <si>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</si>
  <si>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</si>
  <si>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</si>
  <si>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</si>
  <si>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</si>
  <si>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</si>
  <si>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</si>
  <si>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</si>
  <si>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</si>
  <si>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</si>
  <si>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</si>
  <si>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</si>
  <si>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</si>
  <si>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</si>
  <si>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</si>
  <si>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</si>
  <si>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</si>
  <si>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</si>
  <si>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</si>
  <si>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</si>
  <si>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</si>
  <si>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</si>
  <si>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</si>
  <si>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</si>
  <si>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</si>
  <si>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</si>
  <si>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</si>
  <si>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</si>
  <si>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</si>
  <si>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</si>
  <si>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</si>
  <si>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</si>
  <si>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</si>
  <si>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</si>
  <si>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</si>
  <si>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</si>
  <si>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</si>
  <si>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</si>
  <si>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</si>
  <si>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</si>
  <si>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</si>
  <si>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</si>
  <si>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</si>
  <si>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</si>
  <si>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</si>
  <si>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</si>
  <si>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</si>
  <si>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</si>
  <si>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</si>
  <si>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</si>
  <si>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</si>
  <si>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</si>
  <si>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</si>
  <si>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</si>
  <si>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</si>
  <si>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</si>
  <si>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</si>
  <si>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</si>
  <si>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</si>
  <si>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</si>
  <si>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</si>
  <si>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</si>
  <si>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</si>
  <si>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</si>
  <si>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</si>
  <si>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</si>
  <si>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</si>
  <si>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</si>
  <si>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</si>
  <si>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</si>
  <si>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</si>
  <si>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</si>
  <si>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</si>
  <si>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</si>
  <si>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</si>
  <si>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</si>
  <si>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</si>
  <si>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</si>
  <si>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</si>
  <si>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</si>
  <si>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</si>
  <si>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</si>
  <si>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</si>
  <si>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</si>
  <si>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</si>
  <si>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</si>
  <si>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</si>
  <si>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</si>
  <si>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</si>
  <si>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</si>
  <si>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</si>
  <si>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</si>
  <si>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</si>
  <si>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</si>
  <si>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</si>
  <si>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</si>
  <si>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</si>
  <si>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</si>
  <si>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</si>
  <si>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</si>
  <si>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</si>
  <si>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</si>
  <si>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</si>
  <si>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</si>
  <si>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</si>
  <si>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</si>
  <si>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</si>
  <si>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</si>
  <si>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</si>
  <si>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</si>
  <si>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</si>
  <si>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</si>
  <si>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</si>
  <si>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</si>
  <si>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</si>
  <si>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</si>
  <si>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</si>
  <si>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</si>
  <si>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</si>
  <si>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</si>
  <si>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</si>
  <si>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</si>
  <si>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</si>
  <si>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</si>
  <si>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</si>
  <si>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</si>
  <si>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</si>
  <si>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</si>
  <si>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</si>
  <si>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</si>
  <si>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</si>
  <si>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</si>
  <si>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</si>
  <si>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</si>
  <si>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</si>
  <si>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</si>
  <si>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</si>
  <si>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</si>
  <si>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</si>
  <si>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</si>
  <si>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</si>
  <si>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</si>
  <si>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</si>
  <si>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</si>
  <si>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</si>
  <si>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</si>
  <si>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</si>
  <si>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</si>
  <si>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</si>
  <si>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</si>
  <si>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</si>
  <si>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</si>
  <si>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</si>
  <si>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</si>
  <si>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</si>
  <si>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</si>
  <si>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</si>
  <si>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</si>
  <si>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</si>
  <si>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</si>
  <si>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</si>
  <si>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</si>
  <si>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</si>
  <si>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</si>
  <si>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</si>
  <si>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</si>
  <si>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</si>
  <si>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</si>
  <si>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</si>
  <si>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</si>
  <si>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</si>
  <si>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</si>
  <si>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</si>
  <si>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</si>
  <si>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</si>
  <si>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</si>
  <si>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</si>
  <si>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</si>
  <si>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</si>
  <si>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</si>
  <si>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</si>
  <si>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</si>
  <si>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</si>
  <si>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</si>
  <si>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</si>
  <si>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</si>
  <si>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</si>
  <si>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</si>
  <si>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</si>
  <si>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</si>
  <si>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</si>
  <si>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</si>
  <si>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</si>
  <si>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</si>
  <si>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</si>
  <si>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</si>
  <si>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</si>
  <si>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</si>
  <si>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</si>
  <si>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</si>
  <si>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</si>
  <si>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</si>
  <si>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</si>
  <si>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</si>
  <si>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</si>
  <si>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</si>
  <si>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</si>
  <si>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</si>
  <si>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</si>
  <si>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</si>
  <si>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</si>
  <si>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</si>
  <si>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</si>
  <si>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</si>
  <si>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</si>
  <si>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</si>
  <si>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</si>
  <si>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</si>
  <si>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</si>
  <si>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</si>
  <si>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</si>
  <si>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</si>
  <si>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</si>
  <si>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</si>
  <si>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</si>
  <si>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</si>
  <si>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</si>
  <si>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</si>
  <si>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</si>
  <si>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</si>
  <si>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</si>
  <si>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</si>
  <si>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</si>
  <si>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</si>
  <si>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</si>
  <si>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</si>
  <si>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</si>
  <si>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</si>
  <si>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</si>
  <si>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</si>
  <si>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</si>
  <si>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</si>
  <si>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</si>
  <si>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</si>
  <si>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</si>
  <si>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</si>
  <si>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</si>
  <si>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</si>
  <si>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</si>
  <si>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</si>
  <si>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</si>
  <si>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</si>
  <si>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</si>
  <si>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</si>
  <si>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</si>
  <si>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</si>
  <si>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</si>
  <si>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</si>
  <si>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</si>
  <si>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</si>
  <si>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</si>
  <si>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</si>
  <si>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</si>
  <si>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</si>
  <si>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</si>
  <si>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</si>
  <si>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</si>
  <si>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</si>
  <si>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</si>
  <si>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</si>
  <si>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</si>
  <si>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</si>
  <si>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</si>
  <si>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</si>
  <si>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</si>
  <si>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</si>
  <si>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</si>
  <si>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</si>
  <si>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</si>
  <si>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</si>
  <si>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</si>
  <si>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</si>
  <si>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</si>
  <si>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</si>
  <si>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</si>
  <si>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</si>
  <si>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</si>
  <si>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</si>
  <si>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</si>
  <si>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</si>
  <si>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</si>
  <si>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</si>
  <si>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</si>
  <si>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</si>
  <si>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</si>
  <si>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</si>
  <si>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</si>
  <si>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</si>
  <si>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</si>
  <si>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</si>
  <si>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</si>
  <si>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</si>
  <si>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</si>
  <si>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</si>
  <si>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</si>
  <si>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</si>
  <si>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</si>
  <si>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</si>
  <si>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</si>
  <si>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</si>
  <si>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</si>
  <si>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</si>
  <si>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</si>
  <si>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</si>
  <si>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</si>
  <si>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</si>
  <si>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</si>
  <si>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</si>
  <si>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</si>
  <si>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</si>
  <si>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</si>
  <si>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</si>
  <si>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</si>
  <si>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</si>
  <si>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</si>
  <si>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</si>
  <si>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</si>
  <si>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</si>
  <si>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</si>
  <si>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</si>
  <si>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</si>
  <si>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</si>
  <si>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</si>
  <si>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</si>
  <si>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</si>
  <si>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</si>
  <si>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</si>
  <si>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</si>
  <si>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</si>
  <si>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</si>
  <si>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</si>
  <si>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</si>
  <si>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</si>
  <si>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</si>
  <si>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</si>
  <si>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</si>
  <si>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</si>
  <si>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</si>
  <si>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</si>
  <si>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</si>
  <si>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</si>
  <si>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</si>
  <si>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</si>
  <si>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</si>
  <si>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</si>
  <si>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</si>
  <si>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</si>
  <si>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</si>
  <si>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</si>
  <si>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</si>
  <si>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</si>
  <si>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</si>
  <si>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</si>
  <si>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</si>
  <si>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</si>
  <si>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</si>
  <si>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</si>
  <si>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</si>
  <si>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</si>
  <si>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</si>
  <si>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</si>
  <si>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</si>
  <si>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</si>
  <si>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</si>
  <si>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</si>
  <si>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</si>
  <si>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</si>
  <si>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</si>
  <si>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</si>
  <si>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</si>
  <si>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</si>
  <si>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</si>
  <si>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</si>
  <si>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</si>
  <si>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</si>
  <si>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</si>
  <si>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</si>
  <si>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</si>
  <si>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</si>
  <si>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</si>
  <si>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</si>
  <si>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</si>
  <si>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</si>
  <si>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</si>
  <si>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</si>
  <si>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</si>
  <si>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</si>
  <si>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</si>
  <si>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</si>
  <si>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</si>
  <si>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</si>
  <si>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</si>
  <si>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</si>
  <si>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</si>
  <si>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</si>
  <si>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</si>
  <si>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</si>
  <si>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</si>
  <si>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</si>
  <si>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</si>
  <si>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</si>
  <si>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</si>
  <si>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</si>
  <si>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</si>
  <si>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</si>
  <si>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</si>
  <si>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</si>
  <si>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</si>
  <si>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</si>
  <si>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</si>
  <si>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</si>
  <si>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</si>
  <si>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</si>
  <si>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</si>
  <si>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</si>
  <si>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</si>
  <si>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</si>
  <si>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</si>
  <si>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</si>
  <si>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</si>
  <si>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</si>
  <si>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</si>
  <si>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</si>
  <si>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</si>
  <si>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</si>
  <si>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</si>
  <si>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</si>
  <si>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</si>
  <si>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</si>
  <si>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</si>
  <si>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</si>
  <si>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</si>
  <si>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</si>
  <si>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</si>
  <si>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</si>
  <si>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</si>
  <si>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</si>
  <si>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</si>
  <si>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</si>
  <si>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</si>
  <si>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</si>
  <si>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</si>
  <si>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</si>
  <si>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</si>
  <si>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</si>
  <si>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</si>
  <si>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</si>
  <si>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</si>
  <si>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</si>
  <si>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</si>
  <si>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</si>
  <si>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</si>
  <si>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</si>
  <si>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</si>
  <si>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</si>
  <si>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</si>
  <si>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</si>
  <si>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</si>
  <si>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</si>
  <si>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</si>
  <si>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</si>
  <si>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</si>
  <si>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</si>
  <si>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</si>
  <si>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</si>
  <si>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</si>
  <si>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</si>
  <si>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</si>
  <si>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</si>
  <si>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</si>
  <si>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</si>
  <si>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</si>
  <si>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</si>
  <si>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</si>
  <si>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</si>
  <si>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</si>
  <si>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</si>
  <si>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</si>
  <si>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</si>
  <si>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</si>
  <si>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</si>
  <si>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</si>
  <si>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</si>
  <si>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</si>
  <si>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</si>
  <si>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</si>
  <si>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</si>
  <si>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</si>
  <si>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</si>
  <si>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</si>
  <si>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</si>
  <si>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</si>
  <si>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</si>
  <si>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</si>
  <si>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</si>
  <si>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</si>
  <si>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</si>
  <si>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</si>
  <si>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</si>
  <si>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</si>
  <si>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</si>
  <si>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</si>
  <si>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</si>
  <si>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</si>
  <si>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</si>
  <si>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</si>
  <si>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</si>
  <si>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</si>
  <si>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</si>
  <si>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</si>
  <si>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</si>
  <si>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</si>
  <si>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</si>
  <si>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</si>
  <si>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</si>
  <si>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</si>
  <si>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</si>
  <si>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</si>
  <si>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</si>
  <si>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</si>
  <si>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</si>
  <si>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</si>
  <si>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</si>
  <si>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</si>
  <si>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</si>
  <si>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</si>
  <si>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</si>
  <si>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</si>
  <si>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</si>
  <si>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</si>
  <si>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</si>
  <si>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</si>
  <si>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</si>
  <si>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</si>
  <si>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</si>
  <si>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</si>
  <si>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</si>
  <si>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</si>
  <si>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</si>
  <si>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</si>
  <si>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</si>
  <si>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</si>
  <si>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</si>
  <si>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</si>
  <si>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</si>
  <si>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</si>
  <si>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</si>
  <si>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</si>
  <si>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</si>
  <si>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</si>
  <si>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</si>
  <si>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</si>
  <si>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</si>
  <si>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</si>
  <si>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</si>
  <si>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</si>
  <si>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</si>
  <si>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</si>
  <si>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</si>
  <si>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</si>
  <si>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</si>
  <si>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</si>
  <si>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</si>
  <si>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</si>
  <si>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</si>
  <si>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</si>
  <si>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</si>
  <si>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</si>
  <si>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</si>
  <si>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</si>
  <si>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</si>
  <si>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</si>
  <si>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</si>
  <si>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</si>
  <si>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</si>
  <si>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</si>
  <si>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</si>
  <si>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</si>
  <si>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</si>
  <si>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</si>
  <si>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</si>
  <si>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</si>
  <si>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</si>
  <si>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</si>
  <si>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</si>
  <si>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</si>
  <si>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</si>
  <si>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</si>
  <si>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</si>
  <si>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</si>
  <si>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</si>
  <si>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</si>
  <si>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</si>
  <si>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</si>
  <si>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</si>
  <si>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</si>
  <si>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</si>
  <si>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</si>
  <si>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</si>
  <si>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</si>
  <si>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</si>
  <si>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</si>
  <si>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</si>
  <si>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</si>
  <si>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</si>
  <si>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</si>
  <si>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</si>
  <si>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</si>
  <si>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</si>
  <si>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</si>
  <si>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</si>
  <si>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</si>
  <si>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</si>
  <si>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</si>
  <si>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</si>
  <si>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</si>
  <si>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</si>
  <si>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</si>
  <si>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</si>
  <si>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</si>
  <si>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</si>
  <si>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</si>
  <si>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</si>
  <si>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</si>
  <si>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</si>
  <si>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</si>
  <si>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</si>
  <si>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</si>
  <si>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</si>
  <si>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</si>
  <si>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</si>
  <si>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</si>
  <si>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</si>
  <si>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</si>
  <si>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</si>
  <si>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</si>
  <si>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</si>
  <si>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</si>
  <si>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</si>
  <si>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</si>
  <si>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</si>
  <si>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</si>
  <si>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</si>
  <si>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</si>
  <si>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</si>
  <si>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</si>
  <si>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</si>
  <si>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</si>
  <si>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</si>
  <si>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</si>
  <si>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</si>
  <si>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</si>
  <si>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</si>
  <si>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</si>
  <si>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</si>
  <si>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</si>
  <si>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</si>
  <si>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</si>
  <si>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</si>
  <si>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</si>
  <si>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</si>
  <si>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</si>
  <si>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</si>
  <si>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</si>
  <si>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</si>
  <si>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</si>
  <si>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</si>
  <si>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</si>
  <si>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</si>
  <si>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</si>
  <si>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</si>
  <si>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</si>
  <si>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</si>
  <si>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</si>
  <si>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</si>
  <si>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</si>
  <si>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</si>
  <si>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</si>
  <si>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</si>
  <si>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</si>
  <si>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</si>
  <si>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</si>
  <si>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</si>
  <si>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</si>
  <si>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</si>
  <si>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</si>
  <si>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</si>
  <si>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</si>
  <si>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</si>
  <si>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</si>
  <si>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</si>
  <si>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</si>
  <si>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</si>
  <si>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</si>
  <si>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</si>
  <si>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</si>
  <si>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</si>
  <si>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</si>
  <si>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</si>
  <si>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</si>
  <si>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</si>
  <si>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</si>
  <si>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</si>
  <si>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</si>
  <si>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</si>
  <si>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</si>
  <si>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</si>
  <si>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</si>
  <si>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</si>
  <si>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</si>
  <si>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</si>
  <si>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</si>
  <si>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</si>
  <si>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</si>
  <si>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</si>
  <si>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</si>
  <si>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</si>
  <si>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</si>
  <si>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</si>
  <si>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</si>
  <si>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</si>
  <si>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</si>
  <si>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</si>
  <si>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</si>
  <si>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</si>
  <si>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</si>
  <si>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</si>
  <si>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</si>
  <si>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</si>
  <si>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</si>
  <si>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</si>
  <si>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</si>
  <si>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</si>
  <si>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</si>
  <si>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</si>
  <si>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</si>
  <si>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</si>
  <si>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</si>
  <si>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</si>
  <si>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</si>
  <si>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</si>
  <si>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</si>
  <si>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</si>
  <si>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</si>
  <si>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</si>
  <si>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</si>
  <si>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</si>
  <si>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</si>
  <si>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</si>
  <si>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</si>
  <si>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</si>
  <si>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</si>
  <si>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</si>
  <si>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</si>
  <si>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</si>
  <si>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</si>
  <si>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</si>
  <si>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</si>
  <si>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</si>
  <si>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</si>
  <si>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</si>
  <si>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</si>
  <si>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</si>
  <si>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</si>
  <si>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</si>
  <si>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</si>
  <si>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</si>
  <si>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</si>
  <si>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</si>
  <si>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</si>
  <si>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</si>
  <si>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</si>
  <si>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</si>
  <si>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</si>
  <si>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</si>
  <si>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</si>
  <si>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</si>
  <si>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</si>
  <si>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</si>
  <si>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</si>
  <si>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</si>
  <si>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</si>
  <si>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</si>
  <si>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</si>
  <si>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</si>
  <si>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</si>
  <si>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</si>
  <si>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</si>
  <si>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</si>
  <si>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</si>
  <si>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</si>
  <si>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</si>
  <si>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</si>
  <si>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</si>
  <si>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</si>
  <si>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</si>
  <si>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</si>
  <si>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</si>
  <si>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</si>
  <si>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</si>
  <si>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</si>
  <si>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</si>
  <si>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</si>
  <si>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</si>
  <si>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</si>
  <si>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</si>
  <si>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</si>
  <si>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</si>
  <si>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</si>
  <si>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</si>
  <si>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</si>
  <si>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</si>
  <si>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</si>
  <si>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</si>
  <si>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</si>
  <si>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</si>
  <si>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</si>
  <si>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</si>
  <si>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</si>
  <si>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</si>
  <si>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</si>
  <si>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</si>
  <si>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</si>
  <si>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</si>
  <si>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</si>
  <si>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</si>
  <si>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</si>
  <si>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</si>
  <si>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</si>
  <si>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</si>
  <si>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</si>
  <si>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</si>
  <si>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</si>
  <si>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</si>
  <si>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</si>
  <si>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</si>
  <si>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</si>
  <si>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</si>
  <si>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</si>
  <si>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</si>
  <si>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</si>
  <si>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</si>
  <si>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</si>
  <si>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</si>
  <si>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</si>
  <si>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</si>
  <si>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</si>
  <si>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</si>
  <si>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</si>
  <si>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</si>
  <si>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</si>
  <si>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</si>
  <si>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</si>
  <si>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</si>
  <si>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</si>
  <si>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</si>
  <si>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</si>
  <si>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</si>
  <si>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</si>
  <si>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</si>
  <si>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</si>
  <si>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</si>
  <si>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</si>
  <si>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</si>
  <si>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</si>
  <si>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</si>
  <si>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</si>
  <si>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</si>
  <si>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</si>
  <si>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</si>
  <si>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</si>
  <si>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</si>
  <si>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</si>
  <si>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</si>
  <si>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</si>
  <si>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</si>
  <si>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</si>
  <si>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</si>
  <si>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</si>
  <si>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</si>
  <si>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</si>
  <si>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</si>
  <si>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</si>
  <si>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</si>
  <si>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</si>
  <si>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</si>
  <si>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</si>
  <si>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</si>
  <si>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</si>
  <si>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</si>
  <si>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</si>
  <si>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</si>
  <si>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</si>
  <si>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</si>
  <si>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</si>
  <si>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</si>
  <si>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</si>
  <si>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</si>
  <si>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</si>
  <si>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</si>
  <si>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</si>
  <si>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</si>
  <si>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</si>
  <si>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</si>
  <si>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</si>
  <si>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</si>
  <si>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</si>
  <si>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</si>
  <si>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</si>
  <si>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</si>
  <si>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</si>
  <si>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</si>
  <si>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</si>
  <si>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</si>
  <si>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</si>
  <si>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</si>
  <si>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</si>
  <si>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</si>
  <si>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</si>
  <si>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</si>
  <si>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</si>
  <si>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</si>
  <si>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</si>
  <si>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</si>
  <si>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</si>
  <si>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</si>
  <si>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</si>
  <si>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</si>
  <si>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</si>
  <si>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</si>
  <si>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</si>
  <si>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</si>
  <si>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</si>
  <si>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</si>
  <si>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</si>
  <si>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</si>
  <si>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</si>
  <si>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</si>
  <si>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</si>
  <si>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</si>
  <si>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</si>
  <si>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</si>
  <si>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</si>
  <si>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</si>
  <si>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</si>
  <si>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</si>
  <si>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</si>
  <si>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</si>
  <si>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</si>
  <si>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</si>
  <si>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</si>
  <si>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</si>
  <si>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</si>
  <si>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</si>
  <si>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</si>
  <si>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</si>
  <si>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</si>
  <si>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</si>
  <si>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</si>
  <si>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</si>
  <si>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</si>
  <si>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</si>
  <si>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</si>
  <si>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</si>
  <si>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</si>
  <si>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</si>
  <si>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</si>
  <si>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</si>
  <si>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</si>
  <si>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</si>
  <si>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</si>
  <si>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</si>
  <si>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</si>
  <si>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</si>
  <si>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</si>
  <si>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</si>
  <si>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</si>
  <si>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</si>
  <si>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</si>
  <si>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</si>
  <si>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</si>
  <si>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</si>
  <si>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</si>
  <si>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</si>
  <si>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</si>
  <si>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</si>
  <si>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</si>
  <si>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</si>
  <si>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</si>
  <si>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</si>
  <si>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</si>
  <si>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</si>
  <si>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</si>
  <si>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</si>
  <si>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</si>
  <si>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</si>
  <si>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</si>
  <si>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</si>
  <si>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</si>
  <si>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</si>
  <si>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</si>
  <si>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</si>
  <si>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</si>
  <si>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</si>
  <si>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</si>
  <si>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</si>
  <si>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</si>
  <si>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</si>
  <si>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</si>
  <si>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</si>
  <si>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</si>
  <si>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</si>
  <si>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</si>
  <si>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</si>
  <si>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</si>
  <si>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</si>
  <si>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</si>
  <si>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</si>
  <si>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</si>
  <si>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</si>
  <si>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</si>
  <si>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</si>
  <si>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</si>
  <si>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</si>
  <si>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</si>
  <si>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</si>
  <si>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</si>
  <si>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</si>
  <si>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</si>
  <si>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</si>
  <si>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</si>
  <si>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</si>
  <si>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</si>
  <si>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</si>
  <si>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</si>
  <si>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</si>
  <si>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</si>
  <si>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</si>
  <si>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</si>
  <si>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</si>
  <si>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</si>
  <si>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</si>
  <si>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</si>
  <si>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</si>
  <si>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</si>
  <si>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</si>
  <si>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</si>
  <si>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</si>
  <si>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</si>
  <si>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</si>
  <si>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</si>
  <si>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</si>
  <si>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</si>
  <si>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</si>
  <si>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</si>
  <si>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</si>
  <si>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</si>
  <si>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</si>
  <si>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</si>
  <si>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</si>
  <si>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</si>
  <si>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</si>
  <si>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</si>
  <si>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</si>
  <si>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</si>
  <si>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</si>
  <si>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</si>
  <si>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</si>
  <si>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</si>
  <si>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</si>
  <si>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</si>
  <si>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</si>
  <si>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</si>
  <si>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</si>
  <si>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</si>
  <si>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</si>
  <si>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</si>
  <si>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</si>
  <si>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</si>
  <si>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</si>
  <si>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</si>
  <si>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</si>
  <si>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</si>
  <si>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</si>
  <si>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</si>
  <si>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</si>
  <si>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</si>
  <si>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</si>
  <si>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</si>
  <si>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</si>
  <si>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</si>
  <si>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</si>
  <si>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</si>
  <si>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</si>
  <si>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</si>
  <si>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</si>
  <si>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</si>
  <si>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</si>
  <si>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</si>
  <si>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</si>
  <si>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</si>
  <si>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</si>
  <si>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</si>
  <si>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</si>
  <si>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</si>
  <si>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</si>
  <si>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</si>
  <si>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</si>
  <si>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</si>
  <si>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</si>
  <si>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</si>
  <si>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</si>
  <si>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</si>
  <si>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</si>
  <si>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</si>
  <si>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</si>
  <si>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</si>
  <si>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</si>
  <si>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</si>
  <si>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</si>
  <si>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</si>
  <si>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</si>
  <si>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</si>
  <si>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</si>
  <si>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</si>
  <si>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</si>
  <si>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</si>
  <si>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</si>
  <si>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</si>
  <si>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</si>
  <si>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</si>
  <si>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</si>
  <si>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</si>
  <si>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</si>
  <si>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</si>
  <si>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</si>
  <si>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</si>
  <si>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</si>
  <si>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</si>
  <si>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</si>
  <si>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</si>
  <si>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</si>
  <si>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</si>
  <si>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</si>
  <si>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</si>
  <si>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</si>
  <si>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</si>
  <si>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</si>
  <si>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</si>
  <si>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</si>
  <si>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</si>
  <si>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</si>
  <si>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</si>
  <si>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</si>
  <si>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</si>
  <si>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</si>
  <si>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</si>
  <si>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</si>
  <si>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</si>
  <si>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</si>
  <si>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</si>
  <si>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</si>
  <si>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</si>
  <si>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</si>
  <si>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</si>
  <si>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</si>
  <si>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</si>
  <si>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</si>
  <si>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</si>
  <si>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</si>
  <si>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</si>
  <si>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</si>
  <si>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</si>
  <si>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</si>
  <si>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</si>
  <si>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</si>
  <si>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</si>
  <si>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</si>
  <si>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</si>
  <si>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</si>
  <si>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</si>
  <si>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</si>
  <si>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</si>
  <si>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</si>
  <si>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</si>
  <si>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</si>
  <si>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</si>
  <si>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</si>
  <si>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</si>
  <si>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</si>
  <si>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</si>
  <si>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</si>
  <si>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</si>
  <si>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</si>
  <si>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</si>
  <si>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</si>
  <si>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</si>
  <si>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</si>
  <si>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</si>
  <si>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</si>
  <si>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</si>
  <si>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</si>
  <si>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</si>
  <si>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</si>
  <si>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</si>
  <si>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</si>
  <si>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</si>
  <si>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</si>
  <si>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</si>
  <si>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</si>
  <si>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</si>
  <si>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</si>
  <si>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</si>
  <si>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</si>
  <si>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</si>
  <si>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</si>
  <si>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</si>
  <si>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</si>
  <si>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</si>
  <si>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</si>
  <si>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</si>
  <si>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</si>
  <si>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</si>
  <si>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</si>
  <si>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</si>
  <si>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</si>
  <si>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</si>
  <si>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</si>
  <si>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</si>
  <si>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</si>
  <si>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</si>
  <si>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</si>
  <si>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</si>
  <si>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</si>
  <si>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</si>
  <si>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</si>
  <si>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</si>
  <si>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</si>
  <si>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</si>
  <si>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</si>
  <si>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</si>
  <si>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</si>
  <si>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</si>
  <si>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</si>
  <si>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</si>
  <si>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</si>
  <si>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</si>
  <si>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</si>
  <si>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</si>
  <si>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</si>
  <si>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</si>
  <si>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</si>
  <si>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</si>
  <si>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</si>
  <si>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</si>
  <si>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</si>
  <si>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</si>
  <si>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</si>
  <si>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</si>
  <si>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</si>
  <si>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</si>
  <si>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</si>
  <si>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</si>
  <si>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</si>
  <si>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</si>
  <si>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</si>
  <si>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</si>
  <si>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</si>
  <si>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</si>
  <si>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</si>
  <si>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</si>
  <si>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</si>
  <si>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</si>
  <si>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</si>
  <si>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</si>
  <si>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</si>
  <si>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</si>
  <si>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</si>
  <si>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</si>
  <si>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</si>
  <si>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</si>
  <si>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</si>
  <si>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</si>
  <si>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</si>
  <si>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</si>
  <si>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</si>
  <si>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</si>
  <si>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</si>
  <si>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</si>
  <si>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</si>
  <si>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</si>
  <si>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</si>
  <si>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</si>
  <si>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</si>
  <si>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</si>
  <si>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</si>
  <si>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</si>
  <si>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</si>
  <si>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</si>
  <si>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</si>
  <si>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</si>
  <si>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</si>
  <si>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</si>
  <si>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</si>
  <si>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</si>
  <si>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</si>
  <si>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</si>
  <si>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</si>
  <si>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</si>
  <si>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</si>
  <si>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</si>
  <si>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</si>
  <si>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</si>
  <si>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</si>
  <si>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</si>
  <si>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</si>
  <si>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</si>
  <si>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</si>
  <si>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</si>
  <si>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</si>
  <si>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</si>
  <si>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</si>
  <si>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</si>
  <si>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</si>
  <si>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</si>
  <si>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</si>
  <si>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</si>
  <si>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</si>
  <si>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</si>
  <si>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</si>
  <si>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</si>
  <si>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</si>
  <si>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</si>
  <si>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</si>
  <si>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</si>
  <si>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</si>
  <si>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</si>
  <si>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</si>
  <si>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</si>
  <si>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</si>
  <si>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</si>
  <si>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</si>
  <si>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</si>
  <si>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</si>
  <si>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</si>
  <si>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</si>
  <si>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</si>
  <si>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</si>
  <si>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</si>
  <si>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</si>
  <si>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</si>
  <si>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</si>
  <si>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</si>
  <si>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</si>
  <si>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</si>
  <si>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</si>
  <si>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</si>
  <si>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</si>
  <si>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</si>
  <si>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</si>
  <si>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</si>
  <si>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</si>
  <si>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</si>
  <si>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</si>
  <si>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</si>
  <si>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</si>
  <si>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</si>
  <si>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</si>
  <si>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</si>
  <si>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</si>
  <si>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</si>
  <si>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</si>
  <si>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</si>
  <si>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</si>
  <si>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</si>
  <si>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</si>
  <si>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</si>
  <si>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</si>
  <si>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</si>
  <si>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</si>
  <si>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</si>
  <si>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</si>
  <si>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</si>
  <si>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</si>
  <si>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</si>
  <si>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</si>
  <si>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</si>
  <si>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</si>
  <si>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</si>
  <si>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</si>
  <si>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</si>
  <si>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</si>
  <si>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</si>
  <si>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</si>
  <si>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</si>
  <si>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</si>
  <si>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</si>
  <si>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</si>
  <si>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</si>
  <si>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</si>
  <si>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</si>
  <si>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</si>
  <si>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</si>
  <si>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</si>
  <si>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</si>
  <si>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</si>
  <si>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</si>
  <si>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</si>
  <si>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</si>
  <si>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</si>
  <si>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</si>
  <si>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</si>
  <si>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</si>
  <si>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</si>
  <si>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</si>
  <si>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</si>
  <si>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</si>
  <si>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</si>
  <si>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</si>
  <si>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</si>
  <si>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</si>
  <si>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</si>
  <si>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</si>
  <si>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</si>
  <si>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</si>
  <si>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</si>
  <si>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</si>
  <si>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</si>
  <si>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</si>
  <si>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</si>
  <si>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</si>
  <si>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</si>
  <si>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</si>
  <si>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</si>
  <si>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</si>
  <si>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</si>
  <si>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</si>
  <si>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</si>
  <si>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</si>
  <si>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</si>
  <si>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</si>
  <si>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</si>
  <si>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</si>
  <si>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</si>
  <si>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</si>
  <si>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</si>
  <si>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</si>
  <si>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</si>
  <si>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</si>
  <si>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</si>
  <si>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</si>
  <si>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</si>
  <si>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</si>
  <si>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</si>
  <si>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</si>
  <si>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</si>
  <si>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</si>
  <si>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</si>
  <si>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</si>
  <si>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</si>
  <si>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</si>
  <si>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</si>
  <si>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</si>
  <si>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</si>
  <si>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</si>
  <si>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</si>
  <si>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</si>
  <si>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</si>
  <si>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</si>
  <si>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</si>
  <si>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</si>
  <si>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</si>
  <si>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</si>
  <si>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</si>
  <si>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</si>
  <si>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</si>
  <si>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</si>
  <si>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</si>
  <si>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</si>
  <si>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</si>
  <si>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</si>
  <si>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</si>
  <si>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</si>
  <si>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</si>
  <si>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</si>
  <si>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</si>
  <si>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</si>
  <si>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</si>
  <si>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</si>
  <si>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</si>
  <si>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</si>
  <si>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</si>
  <si>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</si>
  <si>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</si>
  <si>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</si>
  <si>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</si>
  <si>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</si>
  <si>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</si>
  <si>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</si>
  <si>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</si>
  <si>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</si>
  <si>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</si>
  <si>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</si>
  <si>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</si>
  <si>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</si>
  <si>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</si>
  <si>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</si>
  <si>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</si>
  <si>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</si>
  <si>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</si>
  <si>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</si>
  <si>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</si>
  <si>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</si>
  <si>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</si>
  <si>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</si>
  <si>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</si>
  <si>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</si>
  <si>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</si>
  <si>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</si>
  <si>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</si>
  <si>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</si>
  <si>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</si>
  <si>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</si>
  <si>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</si>
  <si>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</si>
  <si>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</si>
  <si>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</si>
  <si>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</si>
  <si>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</si>
  <si>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</si>
  <si>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</si>
  <si>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</si>
  <si>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</si>
  <si>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</si>
  <si>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</si>
  <si>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</si>
  <si>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</si>
  <si>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</si>
  <si>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</si>
  <si>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</si>
  <si>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</si>
  <si>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</si>
  <si>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</si>
  <si>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</si>
  <si>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</si>
  <si>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</si>
  <si>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</si>
  <si>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</si>
  <si>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</si>
  <si>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</si>
  <si>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</si>
  <si>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</si>
  <si>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</si>
  <si>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</si>
  <si>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</si>
  <si>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</si>
  <si>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</si>
  <si>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</si>
  <si>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</si>
  <si>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</si>
  <si>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</si>
  <si>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</si>
  <si>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</si>
  <si>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</si>
  <si>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</si>
  <si>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</si>
  <si>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</si>
  <si>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</si>
  <si>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</si>
  <si>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</si>
  <si>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</si>
  <si>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</si>
  <si>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</si>
  <si>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</si>
  <si>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</si>
  <si>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</si>
  <si>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</si>
  <si>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</si>
  <si>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</si>
  <si>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</si>
  <si>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</si>
  <si>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</si>
  <si>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</si>
  <si>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</si>
  <si>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</si>
  <si>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</si>
  <si>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</si>
  <si>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</si>
  <si>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</si>
  <si>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</si>
  <si>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</si>
  <si>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</si>
  <si>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</si>
  <si>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</si>
  <si>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</si>
  <si>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</si>
  <si>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</si>
  <si>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</si>
  <si>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</si>
  <si>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</si>
  <si>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</si>
  <si>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</si>
  <si>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</si>
  <si>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</si>
  <si>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</si>
  <si>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</si>
  <si>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</si>
  <si>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</si>
  <si>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</si>
  <si>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</si>
  <si>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</si>
  <si>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</si>
  <si>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</si>
  <si>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</si>
  <si>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</si>
  <si>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</si>
  <si>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</si>
  <si>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</si>
  <si>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</si>
  <si>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</si>
  <si>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</si>
  <si>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</si>
  <si>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</si>
  <si>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</si>
  <si>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</si>
  <si>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</si>
  <si>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</si>
  <si>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</si>
  <si>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</si>
  <si>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</si>
  <si>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</si>
  <si>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</si>
  <si>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</si>
  <si>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</si>
  <si>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</si>
  <si>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</si>
  <si>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</si>
  <si>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</si>
  <si>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</si>
  <si>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</si>
  <si>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</si>
  <si>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</si>
  <si>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</si>
  <si>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</si>
  <si>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</si>
  <si>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</si>
  <si>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</si>
  <si>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</si>
  <si>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</si>
  <si>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</si>
  <si>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</si>
  <si>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</si>
  <si>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</si>
  <si>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</si>
  <si>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</si>
  <si>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</si>
  <si>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</si>
  <si>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</si>
  <si>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</si>
  <si>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</si>
  <si>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</si>
  <si>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</si>
  <si>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</si>
  <si>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</si>
  <si>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</si>
  <si>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</si>
  <si>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</si>
  <si>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</si>
  <si>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</si>
  <si>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</si>
  <si>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</si>
  <si>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</si>
  <si>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</si>
  <si>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</si>
  <si>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</si>
  <si>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</si>
  <si>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</si>
  <si>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</si>
  <si>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</si>
  <si>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</si>
  <si>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</si>
  <si>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</si>
  <si>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</si>
  <si>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</si>
  <si>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</si>
  <si>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</si>
  <si>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</si>
  <si>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</si>
  <si>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</si>
  <si>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</si>
  <si>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</si>
  <si>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</si>
  <si>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</si>
  <si>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</si>
  <si>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</si>
  <si>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</si>
  <si>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</si>
  <si>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</si>
  <si>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</si>
  <si>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</si>
  <si>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</si>
  <si>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</si>
  <si>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</si>
  <si>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</si>
  <si>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</si>
  <si>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</si>
  <si>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</si>
  <si>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</si>
  <si>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</si>
  <si>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</si>
  <si>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</si>
  <si>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</si>
  <si>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</si>
  <si>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</si>
  <si>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</si>
  <si>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</si>
  <si>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</si>
  <si>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</si>
  <si>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</si>
  <si>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</si>
  <si>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</si>
  <si>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</si>
  <si>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</si>
  <si>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</si>
  <si>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</si>
  <si>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</si>
  <si>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</si>
  <si>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</si>
  <si>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</si>
  <si>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</si>
  <si>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</si>
  <si>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</si>
  <si>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</si>
  <si>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</si>
  <si>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</si>
  <si>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</si>
  <si>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</si>
  <si>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</si>
  <si>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</si>
  <si>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</si>
  <si>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</si>
  <si>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</si>
  <si>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</si>
  <si>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</si>
  <si>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</si>
  <si>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</si>
  <si>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</si>
  <si>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</si>
  <si>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</si>
  <si>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</si>
  <si>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</si>
  <si>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</si>
  <si>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</si>
  <si>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</si>
  <si>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</si>
  <si>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</si>
  <si>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</si>
  <si>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</si>
  <si>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</si>
  <si>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</si>
  <si>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</si>
  <si>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</si>
  <si>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</si>
  <si>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</si>
  <si>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</si>
  <si>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</si>
  <si>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</si>
  <si>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</si>
  <si>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</si>
  <si>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</si>
  <si>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</si>
  <si>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</si>
  <si>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</si>
  <si>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</si>
  <si>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</si>
  <si>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</si>
  <si>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</si>
  <si>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</si>
  <si>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</si>
  <si>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</si>
  <si>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</si>
  <si>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</si>
  <si>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</si>
  <si>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</si>
  <si>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</si>
  <si>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</si>
  <si>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</si>
  <si>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</si>
  <si>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</si>
  <si>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</si>
  <si>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</si>
  <si>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</si>
  <si>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</si>
  <si>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</si>
  <si>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</si>
  <si>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</si>
  <si>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</si>
  <si>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</si>
  <si>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</si>
  <si>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</si>
  <si>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</si>
  <si>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</si>
  <si>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</si>
  <si>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</si>
  <si>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</si>
  <si>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</si>
  <si>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</si>
  <si>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</si>
  <si>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</si>
  <si>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</si>
  <si>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</si>
  <si>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</si>
  <si>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</si>
  <si>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</si>
  <si>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</si>
  <si>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</si>
  <si>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</si>
  <si>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</si>
  <si>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</si>
  <si>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</si>
  <si>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</si>
  <si>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</si>
  <si>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</si>
  <si>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</si>
  <si>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</si>
  <si>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</si>
  <si>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</si>
  <si>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</si>
  <si>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</si>
  <si>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</si>
  <si>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</si>
  <si>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</si>
  <si>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</si>
  <si>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</si>
  <si>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</si>
  <si>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</si>
  <si>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</si>
  <si>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</si>
  <si>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</si>
  <si>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</si>
  <si>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</si>
  <si>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</si>
  <si>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</si>
  <si>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</si>
  <si>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</si>
  <si>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</si>
  <si>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</si>
  <si>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</si>
  <si>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</si>
  <si>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</si>
  <si>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</si>
  <si>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</si>
  <si>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</si>
  <si>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</si>
  <si>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</si>
  <si>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</si>
  <si>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</si>
  <si>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</si>
  <si>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</si>
  <si>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</si>
  <si>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</si>
  <si>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</si>
  <si>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</si>
  <si>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</si>
  <si>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</si>
  <si>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</si>
  <si>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</si>
  <si>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</si>
  <si>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</si>
  <si>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</si>
  <si>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</si>
  <si>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</si>
  <si>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</si>
  <si>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</si>
  <si>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</si>
  <si>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</si>
  <si>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</si>
  <si>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</si>
  <si>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</si>
  <si>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</si>
  <si>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</si>
  <si>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</si>
  <si>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</si>
  <si>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</si>
  <si>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</si>
  <si>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</si>
  <si>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</si>
  <si>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</si>
  <si>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</si>
  <si>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</si>
  <si>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</si>
  <si>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</si>
  <si>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</si>
  <si>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</si>
  <si>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</si>
  <si>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</si>
  <si>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</si>
  <si>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</si>
  <si>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</si>
  <si>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</si>
  <si>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</si>
  <si>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</si>
  <si>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</si>
  <si>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</si>
  <si>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</si>
  <si>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</si>
  <si>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</si>
  <si>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</si>
  <si>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</si>
  <si>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</si>
  <si>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</si>
  <si>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</si>
  <si>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</si>
  <si>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</si>
  <si>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</si>
  <si>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</si>
  <si>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</si>
  <si>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</si>
  <si>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</si>
  <si>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</si>
  <si>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</si>
  <si>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</si>
  <si>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</si>
  <si>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</si>
  <si>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</si>
  <si>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</si>
  <si>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</si>
  <si>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</si>
  <si>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</si>
  <si>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</si>
  <si>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</si>
  <si>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</si>
  <si>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</si>
  <si>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</si>
  <si>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</si>
  <si>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</si>
  <si>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</si>
  <si>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</si>
  <si>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</si>
  <si>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</si>
  <si>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</si>
  <si>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</si>
  <si>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</si>
  <si>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</si>
  <si>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</si>
  <si>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</si>
  <si>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</si>
  <si>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</si>
  <si>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</si>
  <si>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</si>
  <si>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</si>
  <si>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</si>
  <si>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</si>
  <si>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</si>
  <si>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</si>
  <si>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</si>
  <si>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</si>
  <si>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</si>
  <si>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</si>
  <si>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</si>
  <si>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</si>
  <si>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</si>
  <si>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</si>
  <si>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</si>
  <si>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</si>
  <si>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</si>
  <si>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</si>
  <si>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</si>
  <si>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</si>
  <si>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</si>
  <si>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</si>
  <si>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</si>
  <si>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</si>
  <si>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</si>
  <si>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</si>
  <si>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</si>
  <si>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</si>
  <si>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</si>
  <si>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</si>
  <si>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</si>
  <si>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</si>
  <si>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</si>
  <si>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</si>
  <si>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</si>
  <si>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</si>
  <si>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</si>
  <si>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</si>
  <si>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</si>
  <si>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</si>
  <si>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</si>
  <si>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</si>
  <si>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</si>
  <si>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</si>
  <si>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</si>
  <si>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</si>
  <si>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</si>
  <si>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</si>
  <si>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</si>
  <si>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</si>
  <si>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</si>
  <si>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</si>
  <si>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</si>
  <si>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</si>
  <si>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</si>
  <si>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</si>
  <si>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</si>
  <si>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</si>
  <si>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</si>
  <si>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</si>
  <si>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</si>
  <si>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</si>
  <si>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</si>
  <si>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</si>
  <si>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</si>
  <si>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</si>
  <si>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</si>
  <si>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</si>
  <si>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</si>
  <si>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</si>
  <si>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</si>
  <si>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</si>
  <si>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</si>
  <si>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</si>
  <si>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</si>
  <si>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</si>
  <si>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</si>
  <si>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</si>
  <si>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</si>
  <si>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</si>
  <si>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</si>
  <si>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</si>
  <si>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</si>
  <si>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</si>
  <si>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</si>
  <si>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</si>
  <si>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</si>
  <si>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</si>
  <si>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</si>
  <si>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</si>
  <si>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</si>
  <si>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</si>
  <si>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</si>
  <si>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</si>
  <si>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</si>
  <si>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</si>
  <si>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</si>
  <si>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</si>
  <si>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</si>
  <si>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</si>
  <si>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</si>
  <si>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</si>
  <si>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</si>
  <si>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</si>
  <si>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</si>
  <si>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</si>
  <si>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</si>
  <si>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</si>
  <si>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</si>
  <si>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</si>
  <si>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</si>
  <si>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</si>
  <si>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</si>
  <si>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</si>
  <si>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</si>
  <si>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</si>
  <si>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</si>
  <si>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</si>
  <si>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</si>
  <si>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</si>
  <si>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</si>
  <si>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</si>
  <si>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</si>
  <si>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</si>
  <si>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</si>
  <si>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</si>
  <si>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</si>
  <si>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</si>
  <si>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</si>
  <si>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</si>
  <si>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</si>
  <si>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</si>
  <si>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</si>
  <si>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</si>
  <si>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</si>
  <si>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</si>
  <si>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</si>
  <si>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</si>
  <si>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</si>
  <si>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</si>
  <si>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</si>
  <si>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</si>
  <si>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</si>
  <si>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</si>
  <si>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</si>
  <si>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</si>
  <si>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</si>
  <si>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</si>
  <si>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</si>
  <si>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</si>
  <si>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</si>
  <si>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</si>
  <si>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</si>
  <si>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</si>
  <si>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</si>
  <si>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</si>
  <si>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</si>
  <si>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</si>
  <si>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</si>
  <si>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</si>
  <si>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</si>
  <si>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</si>
  <si>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</si>
  <si>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</si>
  <si>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</si>
  <si>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</si>
  <si>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</si>
  <si>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</si>
  <si>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</si>
  <si>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</si>
  <si>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</si>
  <si>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</si>
  <si>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</si>
  <si>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</si>
  <si>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</si>
  <si>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</si>
  <si>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</si>
  <si>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</si>
  <si>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</si>
  <si>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</si>
  <si>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</si>
  <si>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</si>
  <si>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</si>
  <si>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</si>
  <si>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</si>
  <si>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</si>
  <si>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</si>
  <si>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</si>
  <si>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</si>
  <si>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</si>
  <si>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</si>
  <si>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</si>
  <si>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</si>
  <si>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</si>
  <si>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</si>
  <si>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</si>
  <si>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</si>
  <si>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</si>
  <si>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</si>
  <si>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</si>
  <si>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</si>
  <si>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</si>
  <si>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</si>
  <si>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</si>
  <si>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</si>
  <si>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</si>
  <si>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</si>
  <si>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</si>
  <si>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</si>
  <si>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</si>
  <si>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</si>
  <si>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</si>
  <si>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</si>
  <si>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</si>
  <si>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</si>
  <si>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</si>
  <si>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</si>
  <si>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</si>
  <si>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</si>
  <si>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</si>
  <si>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</si>
  <si>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</si>
  <si>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</si>
  <si>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</si>
  <si>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</si>
  <si>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</si>
  <si>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</si>
  <si>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</si>
  <si>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</si>
  <si>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</si>
  <si>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</si>
  <si>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</si>
  <si>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</si>
  <si>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</si>
  <si>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</si>
  <si>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</si>
  <si>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</si>
  <si>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</si>
  <si>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</si>
  <si>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</si>
  <si>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</si>
  <si>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</si>
  <si>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</si>
  <si>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</si>
  <si>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</si>
  <si>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</si>
  <si>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</si>
  <si>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</si>
  <si>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</si>
  <si>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</si>
  <si>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</si>
  <si>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</si>
  <si>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</si>
  <si>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</si>
  <si>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</si>
  <si>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</si>
  <si>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</si>
  <si>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</si>
  <si>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</si>
  <si>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</si>
  <si>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</si>
  <si>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</si>
  <si>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</si>
  <si>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</si>
  <si>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</si>
  <si>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</si>
  <si>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</si>
  <si>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</si>
  <si>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</si>
  <si>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</si>
  <si>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</si>
  <si>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</si>
  <si>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</si>
  <si>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</si>
  <si>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</si>
  <si>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</si>
  <si>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</si>
  <si>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</si>
  <si>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</si>
  <si>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</si>
  <si>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</si>
  <si>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</si>
  <si>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</si>
  <si>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</si>
  <si>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</si>
  <si>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</si>
  <si>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</si>
  <si>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</si>
  <si>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</si>
  <si>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</si>
  <si>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</si>
  <si>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</si>
  <si>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</si>
  <si>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</si>
  <si>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</si>
  <si>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</si>
  <si>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</si>
  <si>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</si>
  <si>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</si>
  <si>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</si>
  <si>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</si>
  <si>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</si>
  <si>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</si>
  <si>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</si>
  <si>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</si>
  <si>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</si>
  <si>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</si>
  <si>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</si>
  <si>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</si>
  <si>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</si>
  <si>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</si>
  <si>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</si>
  <si>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</si>
  <si>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</si>
  <si>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</si>
  <si>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</si>
  <si>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</si>
  <si>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</si>
  <si>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</si>
  <si>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</si>
  <si>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</si>
  <si>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</si>
  <si>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</si>
  <si>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</si>
  <si>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</si>
  <si>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</si>
  <si>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</si>
  <si>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</si>
  <si>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</si>
  <si>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</si>
  <si>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</si>
  <si>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</si>
  <si>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</si>
  <si>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</si>
  <si>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</si>
  <si>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</si>
  <si>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</si>
  <si>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</si>
  <si>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</si>
  <si>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</si>
  <si>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</si>
  <si>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</si>
  <si>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</si>
  <si>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</si>
  <si>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</si>
  <si>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</si>
  <si>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</si>
  <si>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</si>
  <si>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</si>
  <si>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</si>
  <si>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</si>
  <si>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</si>
  <si>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</si>
  <si>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</si>
  <si>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</si>
  <si>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</si>
  <si>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</si>
  <si>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</si>
  <si>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</si>
  <si>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</si>
  <si>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</si>
  <si>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</si>
  <si>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</si>
  <si>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</si>
  <si>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</si>
  <si>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</si>
  <si>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</si>
  <si>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</si>
  <si>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</si>
  <si>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</si>
  <si>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</si>
  <si>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</si>
  <si>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</si>
  <si>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</si>
  <si>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</si>
  <si>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</si>
  <si>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</si>
  <si>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</si>
  <si>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</si>
  <si>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</si>
  <si>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</si>
  <si>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</si>
  <si>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</si>
  <si>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</si>
  <si>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</si>
  <si>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</si>
  <si>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</si>
  <si>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</si>
  <si>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</si>
  <si>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</si>
  <si>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</si>
  <si>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</si>
  <si>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</si>
  <si>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</si>
  <si>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</si>
  <si>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</si>
  <si>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</si>
  <si>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</si>
  <si>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</si>
  <si>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</si>
  <si>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</si>
  <si>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</si>
  <si>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</si>
  <si>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</si>
  <si>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</si>
  <si>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</si>
  <si>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</si>
  <si>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</si>
  <si>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</si>
  <si>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</si>
  <si>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</si>
  <si>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</si>
  <si>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</si>
  <si>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</si>
  <si>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</si>
  <si>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</si>
  <si>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</si>
  <si>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</si>
  <si>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</si>
  <si>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</si>
  <si>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</si>
  <si>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</si>
  <si>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</si>
  <si>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</si>
  <si>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</si>
  <si>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</si>
  <si>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</si>
  <si>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</si>
  <si>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</si>
  <si>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</si>
  <si>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</si>
  <si>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</si>
  <si>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</si>
  <si>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</si>
  <si>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</si>
  <si>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</si>
  <si>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</si>
  <si>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</si>
  <si>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</si>
  <si>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</si>
  <si>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</si>
  <si>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</si>
  <si>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</si>
  <si>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</si>
  <si>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</si>
  <si>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</si>
  <si>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</si>
  <si>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</si>
  <si>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</si>
  <si>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</si>
  <si>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</si>
  <si>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</si>
  <si>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</si>
  <si>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</si>
  <si>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</si>
  <si>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</si>
  <si>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</si>
  <si>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</si>
  <si>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</si>
  <si>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</si>
  <si>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</si>
  <si>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</si>
  <si>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</si>
  <si>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</si>
  <si>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</si>
  <si>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</si>
  <si>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</si>
  <si>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</si>
  <si>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</si>
  <si>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</si>
  <si>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</si>
  <si>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</si>
  <si>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</si>
  <si>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</si>
  <si>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</si>
  <si>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</si>
  <si>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</si>
  <si>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</si>
  <si>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</si>
  <si>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</si>
  <si>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</si>
  <si>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</si>
  <si>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</si>
  <si>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</si>
  <si>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</si>
  <si>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</si>
  <si>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</si>
  <si>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</si>
  <si>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</si>
  <si>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</si>
  <si>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</si>
  <si>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</si>
  <si>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</si>
  <si>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</si>
  <si>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</si>
  <si>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</si>
  <si>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</si>
  <si>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</si>
  <si>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</si>
  <si>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</si>
  <si>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</si>
  <si>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</si>
  <si>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</si>
  <si>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</si>
  <si>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</si>
  <si>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</si>
  <si>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</si>
  <si>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</si>
  <si>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</si>
  <si>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</si>
  <si>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</si>
  <si>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</si>
  <si>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</si>
  <si>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</si>
  <si>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</si>
  <si>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</si>
  <si>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</si>
  <si>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</si>
  <si>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</si>
  <si>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</si>
  <si>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</si>
  <si>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</si>
  <si>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</si>
  <si>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</si>
  <si>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</si>
  <si>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</si>
  <si>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</si>
  <si>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</si>
  <si>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</si>
  <si>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</si>
  <si>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</si>
  <si>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</si>
  <si>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</si>
  <si>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</si>
  <si>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</si>
  <si>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</si>
  <si>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</si>
  <si>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</si>
  <si>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</si>
  <si>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</si>
  <si>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</si>
  <si>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</si>
  <si>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</si>
  <si>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</si>
  <si>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</si>
  <si>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</si>
  <si>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</si>
  <si>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</si>
  <si>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</si>
  <si>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</si>
  <si>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</si>
  <si>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</si>
  <si>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</si>
  <si>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</si>
  <si>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</si>
  <si>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</si>
  <si>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</si>
  <si>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</si>
  <si>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</si>
  <si>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</si>
  <si>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</si>
  <si>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</si>
  <si>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</si>
  <si>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</si>
  <si>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</si>
  <si>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</si>
  <si>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</si>
  <si>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</si>
  <si>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</si>
  <si>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</si>
  <si>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</si>
  <si>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</si>
  <si>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</si>
  <si>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</si>
  <si>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</si>
  <si>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</si>
  <si>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</si>
  <si>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</si>
  <si>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</si>
  <si>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</si>
  <si>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</si>
  <si>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</si>
  <si>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</si>
  <si>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</si>
  <si>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</si>
  <si>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</si>
  <si>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</si>
  <si>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</si>
  <si>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</si>
  <si>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</si>
  <si>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</si>
  <si>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</si>
  <si>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</si>
  <si>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</si>
  <si>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</si>
  <si>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</si>
  <si>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</si>
  <si>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</si>
  <si>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</si>
  <si>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</si>
  <si>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</si>
  <si>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</si>
  <si>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</si>
  <si>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</si>
  <si>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</si>
  <si>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</si>
  <si>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</si>
  <si>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</si>
  <si>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</si>
  <si>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</si>
  <si>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</si>
  <si>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</si>
  <si>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</si>
  <si>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</si>
  <si>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</si>
  <si>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</si>
  <si>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</si>
  <si>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</si>
  <si>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</si>
  <si>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</si>
  <si>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</si>
  <si>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</si>
  <si>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</si>
  <si>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</si>
  <si>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</si>
  <si>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</si>
  <si>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</si>
  <si>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</si>
  <si>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</si>
  <si>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</si>
  <si>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</si>
  <si>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</si>
  <si>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</si>
  <si>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</si>
  <si>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</si>
  <si>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</si>
  <si>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</si>
  <si>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</si>
  <si>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</si>
  <si>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</si>
  <si>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</si>
  <si>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</si>
  <si>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</si>
  <si>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</si>
  <si>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</si>
  <si>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</si>
  <si>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</si>
  <si>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</si>
  <si>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</si>
  <si>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</si>
  <si>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</si>
  <si>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</si>
  <si>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</si>
  <si>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</si>
  <si>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</si>
  <si>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</si>
  <si>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</si>
  <si>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</si>
  <si>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</si>
  <si>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</si>
  <si>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</si>
  <si>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</si>
  <si>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</si>
  <si>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</si>
  <si>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</si>
  <si>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</si>
  <si>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</si>
  <si>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</si>
  <si>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</si>
  <si>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</si>
  <si>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</si>
  <si>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</si>
  <si>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</si>
  <si>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</si>
  <si>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</si>
  <si>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</si>
  <si>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</si>
  <si>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</si>
  <si>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</si>
  <si>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</si>
  <si>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</si>
  <si>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</si>
  <si>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</si>
  <si>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</si>
  <si>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</si>
  <si>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</si>
  <si>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</si>
  <si>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</si>
  <si>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</si>
  <si>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</si>
  <si>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</si>
  <si>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</si>
  <si>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</si>
  <si>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</si>
  <si>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</si>
  <si>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</si>
  <si>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</si>
  <si>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</si>
  <si>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</si>
  <si>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</si>
  <si>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</si>
  <si>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</si>
  <si>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</si>
  <si>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</si>
  <si>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</si>
  <si>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</si>
  <si>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</si>
  <si>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</si>
  <si>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</si>
  <si>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</si>
  <si>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</si>
  <si>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</si>
  <si>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</si>
  <si>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</si>
  <si>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</si>
  <si>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</si>
  <si>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</si>
  <si>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</si>
  <si>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</si>
  <si>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</si>
  <si>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</si>
  <si>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</si>
  <si>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</si>
  <si>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</si>
  <si>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</si>
  <si>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</si>
  <si>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</si>
  <si>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</si>
  <si>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</si>
  <si>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</si>
  <si>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</si>
  <si>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</si>
  <si>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</si>
  <si>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</si>
  <si>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</si>
  <si>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</si>
  <si>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</si>
  <si>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</si>
  <si>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</si>
  <si>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</si>
  <si>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</si>
  <si>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</si>
  <si>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</si>
  <si>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</si>
  <si>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</si>
  <si>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</si>
  <si>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</si>
  <si>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</si>
  <si>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</si>
  <si>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</si>
  <si>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</si>
  <si>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</si>
  <si>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</si>
  <si>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</si>
  <si>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</si>
  <si>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</si>
  <si>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</si>
  <si>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</si>
  <si>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</si>
  <si>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</si>
  <si>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</si>
  <si>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</si>
  <si>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</si>
  <si>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</si>
  <si>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</si>
  <si>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</si>
  <si>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</si>
  <si>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</si>
  <si>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</si>
  <si>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</si>
  <si>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</si>
  <si>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</si>
  <si>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</si>
  <si>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</si>
  <si>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</si>
  <si>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</si>
  <si>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</si>
  <si>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</si>
  <si>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</si>
  <si>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</si>
  <si>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</si>
  <si>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</si>
  <si>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</si>
  <si>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</si>
  <si>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</si>
  <si>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</si>
  <si>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</si>
  <si>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</si>
  <si>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</si>
  <si>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</si>
  <si>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</si>
  <si>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</si>
  <si>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</si>
  <si>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</si>
  <si>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</si>
  <si>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</si>
  <si>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</si>
  <si>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</si>
  <si>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</si>
  <si>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</si>
  <si>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</si>
  <si>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</si>
  <si>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</si>
  <si>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</si>
  <si>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</si>
  <si>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</si>
  <si>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</si>
  <si>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</si>
  <si>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</si>
  <si>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</si>
  <si>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</si>
  <si>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</si>
  <si>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</si>
  <si>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</si>
  <si>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</si>
  <si>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</si>
  <si>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</si>
  <si>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</si>
  <si>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</si>
  <si>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</si>
  <si>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</si>
  <si>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</si>
  <si>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</si>
  <si>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</si>
  <si>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</si>
  <si>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</si>
  <si>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</si>
  <si>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</si>
  <si>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</si>
  <si>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</si>
  <si>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</si>
  <si>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</si>
  <si>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</si>
  <si>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</si>
  <si>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</si>
  <si>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</si>
  <si>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</si>
  <si>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</si>
  <si>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</si>
  <si>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</si>
  <si>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</si>
  <si>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</si>
  <si>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</si>
  <si>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</si>
  <si>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</si>
  <si>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</si>
  <si>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</si>
  <si>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</si>
  <si>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</si>
  <si>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</si>
  <si>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</si>
  <si>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</si>
  <si>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</si>
  <si>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</si>
  <si>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</si>
  <si>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</si>
  <si>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</si>
  <si>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</si>
  <si>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</si>
  <si>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</si>
  <si>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</si>
  <si>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</si>
  <si>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</si>
  <si>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</si>
  <si>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</si>
  <si>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</si>
  <si>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</si>
  <si>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</si>
  <si>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</si>
  <si>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</si>
  <si>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</si>
  <si>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</si>
  <si>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</si>
  <si>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</si>
  <si>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</si>
  <si>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</si>
  <si>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</si>
  <si>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</si>
  <si>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</si>
  <si>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</si>
  <si>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</si>
  <si>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</si>
  <si>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</si>
  <si>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</si>
  <si>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</si>
  <si>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</si>
  <si>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</si>
  <si>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</si>
  <si>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</si>
  <si>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</si>
  <si>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</si>
  <si>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</si>
  <si>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</si>
  <si>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</si>
  <si>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</si>
  <si>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</si>
  <si>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</si>
  <si>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</si>
  <si>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</si>
  <si>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</si>
  <si>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</si>
  <si>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</si>
  <si>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</si>
  <si>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</si>
  <si>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</si>
  <si>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</si>
  <si>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</si>
  <si>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</si>
  <si>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</si>
  <si>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</si>
  <si>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</si>
  <si>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</si>
  <si>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</si>
  <si>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</si>
  <si>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</si>
  <si>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</si>
  <si>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</si>
  <si>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</si>
  <si>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</si>
  <si>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</si>
  <si>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</si>
  <si>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</si>
  <si>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</si>
  <si>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</si>
  <si>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</si>
  <si>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</si>
  <si>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</si>
  <si>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</si>
  <si>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</si>
  <si>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</si>
  <si>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</si>
  <si>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</si>
  <si>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</si>
  <si>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</si>
  <si>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</si>
  <si>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</si>
  <si>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</si>
  <si>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</si>
  <si>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</si>
  <si>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</si>
  <si>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</si>
  <si>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</si>
  <si>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</si>
  <si>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</si>
  <si>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</si>
  <si>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</si>
  <si>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</si>
  <si>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</si>
  <si>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</si>
  <si>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</si>
  <si>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</si>
  <si>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</si>
  <si>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</si>
  <si>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</si>
  <si>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</si>
  <si>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</si>
  <si>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</si>
  <si>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</si>
  <si>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</si>
  <si>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</si>
  <si>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</si>
  <si>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</si>
  <si>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</si>
  <si>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</si>
  <si>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</si>
  <si>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</si>
  <si>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</si>
  <si>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</si>
  <si>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</si>
  <si>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</si>
  <si>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</si>
  <si>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</si>
  <si>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</si>
  <si>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</si>
  <si>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</si>
  <si>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</si>
  <si>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</si>
  <si>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</si>
  <si>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</si>
  <si>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</si>
  <si>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</si>
  <si>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</si>
  <si>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</si>
  <si>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</si>
  <si>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</si>
  <si>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</si>
  <si>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</si>
  <si>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</si>
  <si>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</si>
  <si>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</si>
  <si>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</si>
  <si>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</si>
  <si>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</si>
  <si>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</si>
  <si>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</si>
  <si>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</si>
  <si>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</si>
  <si>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</si>
  <si>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</si>
  <si>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</si>
  <si>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</si>
  <si>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</si>
  <si>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</si>
  <si>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</si>
  <si>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</si>
  <si>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</si>
  <si>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</si>
  <si>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</si>
  <si>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</si>
  <si>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</si>
  <si>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</si>
  <si>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</si>
  <si>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</si>
  <si>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</si>
  <si>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</si>
  <si>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</si>
  <si>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</si>
  <si>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</si>
  <si>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</si>
  <si>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</si>
  <si>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</si>
  <si>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</si>
  <si>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</si>
  <si>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</si>
  <si>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</si>
  <si>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</si>
  <si>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</si>
  <si>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</si>
  <si>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</si>
  <si>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</si>
  <si>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</si>
  <si>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</si>
  <si>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</si>
  <si>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</si>
  <si>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</si>
  <si>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</si>
  <si>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</si>
  <si>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</si>
  <si>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</si>
  <si>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</si>
  <si>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</si>
  <si>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</si>
  <si>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</si>
  <si>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</si>
  <si>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</si>
  <si>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</si>
  <si>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</si>
  <si>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</si>
  <si>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</si>
  <si>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</si>
  <si>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</si>
  <si>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</si>
  <si>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</si>
  <si>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</si>
  <si>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</si>
  <si>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</si>
  <si>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</si>
  <si>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</si>
  <si>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</si>
  <si>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</si>
  <si>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</si>
  <si>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</si>
  <si>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</si>
  <si>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</si>
  <si>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</si>
  <si>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</si>
  <si>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</si>
  <si>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</si>
  <si>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</si>
  <si>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</si>
  <si>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</si>
  <si>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</si>
  <si>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</si>
  <si>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</si>
  <si>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</si>
  <si>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</si>
  <si>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</si>
  <si>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</si>
  <si>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</si>
  <si>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</si>
  <si>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</si>
  <si>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</si>
  <si>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</si>
  <si>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</si>
  <si>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</si>
  <si>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</si>
  <si>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</si>
  <si>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</si>
  <si>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</si>
  <si>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</si>
  <si>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</si>
  <si>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</si>
  <si>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</si>
  <si>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</si>
  <si>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</si>
  <si>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</si>
  <si>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</si>
  <si>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</si>
  <si>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</si>
  <si>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</si>
  <si>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</si>
  <si>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</si>
  <si>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</si>
  <si>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</si>
  <si>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</si>
  <si>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</si>
  <si>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</si>
  <si>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</si>
  <si>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</si>
  <si>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</si>
  <si>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</si>
  <si>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</si>
  <si>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</si>
  <si>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</si>
  <si>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</si>
  <si>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</si>
  <si>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</si>
  <si>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</si>
  <si>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</si>
  <si>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</si>
  <si>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</si>
  <si>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</si>
  <si>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</si>
  <si>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</si>
  <si>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</si>
  <si>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</si>
  <si>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</si>
  <si>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</si>
  <si>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</si>
  <si>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</si>
  <si>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</si>
  <si>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</si>
  <si>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</si>
  <si>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</si>
  <si>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</si>
  <si>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</si>
  <si>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</si>
  <si>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</si>
  <si>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</si>
  <si>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</si>
  <si>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</si>
  <si>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</si>
  <si>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</si>
  <si>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</si>
  <si>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</si>
  <si>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</si>
  <si>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</si>
  <si>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</si>
  <si>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</si>
  <si>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</si>
  <si>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</si>
  <si>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</si>
  <si>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</si>
  <si>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</si>
  <si>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</si>
  <si>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</si>
  <si>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</si>
  <si>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</si>
  <si>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</si>
  <si>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</si>
  <si>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</si>
  <si>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</si>
  <si>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</si>
  <si>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</si>
  <si>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</si>
  <si>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</si>
  <si>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</si>
  <si>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</si>
  <si>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</si>
  <si>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</si>
  <si>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</si>
  <si>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</si>
  <si>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</si>
  <si>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</si>
  <si>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</si>
  <si>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</si>
  <si>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</si>
  <si>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</si>
  <si>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</si>
  <si>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</si>
  <si>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</si>
  <si>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</si>
  <si>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</si>
  <si>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</si>
  <si>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</si>
  <si>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</si>
  <si>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</si>
  <si>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</si>
  <si>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</si>
  <si>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</si>
  <si>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</si>
  <si>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</si>
  <si>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</si>
  <si>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</si>
  <si>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</si>
  <si>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</si>
  <si>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</si>
  <si>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</si>
  <si>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</si>
  <si>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</si>
  <si>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</si>
  <si>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</si>
  <si>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</si>
  <si>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</si>
  <si>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</si>
  <si>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</si>
  <si>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</si>
  <si>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</si>
  <si>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</si>
  <si>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</si>
  <si>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</si>
  <si>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</si>
  <si>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</si>
  <si>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</si>
  <si>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</si>
  <si>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</si>
  <si>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</si>
  <si>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</si>
  <si>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</si>
  <si>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</si>
  <si>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</si>
  <si>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</si>
  <si>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</si>
  <si>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</si>
  <si>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</si>
  <si>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</si>
  <si>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</si>
  <si>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</si>
  <si>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</si>
  <si>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</si>
  <si>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</si>
  <si>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</si>
  <si>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</si>
  <si>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</si>
  <si>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</si>
  <si>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</si>
  <si>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</si>
  <si>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</si>
  <si>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</si>
  <si>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</si>
  <si>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</si>
  <si>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</si>
  <si>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</si>
  <si>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</si>
  <si>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</si>
  <si>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</si>
  <si>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</si>
  <si>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</si>
  <si>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</si>
  <si>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</si>
  <si>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</si>
  <si>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</si>
  <si>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</si>
  <si>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</si>
  <si>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</si>
  <si>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</si>
  <si>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</si>
  <si>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</si>
  <si>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</si>
  <si>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</si>
  <si>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</si>
  <si>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</si>
  <si>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</si>
  <si>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</si>
  <si>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</si>
  <si>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</si>
  <si>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</si>
  <si>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</si>
  <si>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</si>
  <si>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</si>
  <si>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</si>
  <si>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</si>
  <si>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</si>
  <si>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</si>
  <si>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</si>
  <si>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</si>
  <si>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</si>
  <si>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</si>
  <si>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</si>
  <si>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</si>
  <si>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</si>
  <si>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</si>
  <si>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</si>
  <si>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</si>
  <si>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</si>
  <si>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</si>
  <si>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</si>
  <si>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</si>
  <si>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</si>
  <si>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</si>
  <si>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</si>
  <si>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</si>
  <si>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</si>
  <si>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</si>
  <si>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</si>
  <si>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</si>
  <si>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</si>
  <si>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</si>
  <si>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</si>
  <si>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</si>
  <si>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</si>
  <si>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</si>
  <si>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</si>
  <si>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</si>
  <si>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</si>
  <si>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</si>
  <si>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</si>
  <si>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</si>
  <si>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</si>
  <si>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</si>
  <si>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</si>
  <si>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</si>
  <si>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</si>
  <si>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</si>
  <si>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</si>
  <si>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</si>
  <si>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</si>
  <si>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</si>
  <si>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</si>
  <si>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</si>
  <si>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</si>
  <si>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</si>
  <si>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</si>
  <si>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</si>
  <si>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</si>
  <si>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</si>
  <si>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</si>
  <si>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</si>
  <si>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</si>
  <si>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</si>
  <si>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</si>
  <si>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</si>
  <si>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</si>
  <si>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</si>
  <si>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</si>
  <si>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</si>
  <si>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</si>
  <si>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</si>
  <si>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</si>
  <si>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</si>
  <si>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</si>
  <si>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</si>
  <si>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</si>
  <si>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</si>
  <si>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</si>
  <si>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</si>
  <si>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</si>
  <si>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</si>
  <si>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</si>
  <si>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</si>
  <si>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</si>
  <si>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</si>
  <si>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</si>
  <si>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</si>
  <si>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</si>
  <si>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</si>
  <si>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</si>
  <si>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</si>
  <si>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</si>
  <si>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</si>
  <si>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</si>
  <si>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</si>
  <si>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</si>
  <si>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</si>
  <si>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</si>
  <si>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</si>
  <si>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</si>
  <si>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</si>
  <si>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</si>
  <si>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</si>
  <si>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</si>
  <si>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</si>
  <si>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</si>
  <si>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</si>
  <si>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</si>
  <si>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</si>
  <si>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</si>
  <si>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</si>
  <si>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</si>
  <si>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</si>
  <si>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</si>
  <si>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</si>
  <si>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</si>
  <si>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</si>
  <si>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</si>
  <si>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</si>
  <si>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</si>
  <si>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</si>
  <si>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</si>
  <si>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</si>
  <si>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</si>
  <si>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</si>
  <si>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</si>
  <si>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</si>
  <si>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</si>
  <si>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</si>
  <si>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</si>
  <si>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</si>
  <si>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</si>
  <si>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</si>
  <si>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</si>
  <si>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</si>
  <si>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</si>
  <si>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</si>
  <si>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</si>
  <si>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</si>
  <si>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</si>
  <si>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</si>
  <si>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</si>
  <si>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</si>
  <si>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</si>
  <si>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</si>
  <si>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</si>
  <si>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</si>
  <si>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</si>
  <si>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</si>
  <si>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</si>
  <si>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</si>
  <si>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</si>
  <si>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</si>
  <si>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</si>
  <si>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</si>
  <si>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</si>
  <si>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</si>
  <si>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</si>
  <si>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</si>
  <si>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</si>
  <si>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</si>
  <si>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</si>
  <si>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</si>
  <si>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</si>
  <si>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</si>
  <si>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</si>
  <si>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</si>
  <si>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</si>
  <si>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</si>
  <si>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</si>
  <si>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</si>
  <si>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</si>
  <si>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</si>
  <si>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</si>
  <si>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</si>
  <si>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</si>
  <si>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</si>
  <si>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</si>
  <si>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</si>
  <si>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</si>
  <si>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</si>
  <si>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</si>
  <si>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</si>
  <si>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</si>
  <si>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</si>
  <si>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</si>
  <si>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</si>
  <si>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</si>
  <si>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</si>
  <si>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</si>
  <si>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</si>
  <si>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</si>
  <si>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</si>
  <si>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</si>
  <si>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</si>
  <si>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</si>
  <si>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</si>
  <si>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</si>
  <si>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</si>
  <si>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</si>
  <si>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</si>
  <si>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</si>
  <si>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</si>
  <si>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</si>
  <si>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</si>
  <si>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</si>
  <si>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</si>
  <si>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</si>
  <si>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</si>
  <si>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</si>
  <si>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</si>
  <si>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</si>
  <si>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</si>
  <si>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</si>
  <si>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</si>
  <si>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</si>
  <si>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</si>
  <si>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</si>
  <si>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</si>
  <si>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</si>
  <si>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</si>
  <si>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</si>
  <si>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</si>
  <si>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</si>
  <si>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</si>
  <si>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</si>
  <si>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</si>
  <si>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</si>
  <si>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</si>
  <si>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</si>
  <si>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</si>
  <si>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</si>
  <si>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</si>
  <si>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</si>
  <si>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</si>
  <si>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</si>
  <si>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</si>
  <si>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</si>
  <si>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</si>
  <si>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</si>
  <si>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</si>
  <si>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</si>
  <si>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</si>
  <si>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</si>
  <si>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</si>
  <si>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</si>
  <si>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</si>
  <si>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</si>
  <si>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</si>
  <si>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</si>
  <si>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</si>
  <si>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</si>
  <si>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</si>
  <si>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</si>
  <si>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</si>
  <si>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</si>
  <si>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</si>
  <si>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</si>
  <si>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</si>
  <si>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</si>
  <si>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</si>
  <si>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</si>
  <si>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</si>
  <si>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</si>
  <si>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</si>
  <si>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</si>
  <si>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</si>
  <si>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</si>
  <si>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</si>
  <si>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</si>
  <si>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</si>
  <si>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</si>
  <si>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</si>
  <si>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</si>
  <si>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</si>
  <si>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</si>
  <si>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</si>
  <si>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</si>
  <si>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</si>
  <si>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</si>
  <si>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</si>
  <si>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</si>
  <si>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</si>
  <si>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</si>
  <si>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</si>
  <si>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</si>
  <si>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</si>
  <si>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</si>
  <si>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</si>
  <si>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</si>
  <si>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</si>
  <si>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</si>
  <si>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</si>
  <si>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</si>
  <si>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</si>
  <si>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</si>
  <si>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</si>
  <si>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</si>
  <si>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</si>
  <si>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</si>
  <si>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</si>
  <si>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</si>
  <si>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</si>
  <si>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</si>
  <si>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</si>
  <si>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</si>
  <si>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</si>
  <si>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</si>
  <si>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</si>
  <si>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</si>
  <si>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</si>
  <si>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</si>
  <si>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</si>
  <si>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</si>
  <si>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</si>
  <si>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</si>
  <si>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</si>
  <si>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</si>
  <si>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</si>
  <si>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</si>
  <si>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</si>
  <si>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</si>
  <si>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</si>
  <si>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</si>
  <si>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</si>
  <si>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</si>
  <si>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</si>
  <si>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</si>
  <si>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</si>
  <si>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</si>
  <si>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</si>
  <si>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</si>
  <si>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</si>
  <si>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</si>
  <si>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</si>
  <si>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</si>
  <si>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</si>
  <si>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</si>
  <si>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</si>
  <si>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</si>
  <si>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</si>
  <si>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</si>
  <si>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</si>
  <si>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</si>
  <si>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</si>
  <si>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</si>
  <si>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</si>
  <si>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</si>
  <si>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</si>
  <si>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</si>
  <si>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</si>
  <si>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</si>
  <si>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</si>
  <si>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</si>
  <si>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</si>
  <si>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</si>
  <si>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</si>
  <si>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</si>
  <si>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</si>
  <si>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</si>
  <si>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</si>
  <si>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</si>
  <si>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</si>
  <si>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</si>
  <si>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</si>
  <si>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</si>
  <si>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</si>
  <si>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</si>
  <si>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</si>
  <si>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</si>
  <si>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</si>
  <si>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</si>
  <si>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</si>
  <si>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</si>
  <si>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</si>
  <si>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</si>
  <si>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</si>
  <si>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</si>
  <si>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</si>
  <si>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</si>
  <si>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</si>
  <si>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</si>
  <si>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</si>
  <si>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</si>
  <si>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</si>
  <si>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</si>
  <si>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</si>
  <si>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</si>
  <si>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</si>
  <si>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</si>
  <si>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</si>
  <si>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</si>
  <si>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</si>
  <si>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</si>
  <si>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</si>
  <si>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</si>
  <si>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</si>
  <si>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</si>
  <si>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</si>
  <si>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</si>
  <si>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</si>
  <si>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</si>
  <si>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</si>
  <si>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</si>
  <si>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</si>
  <si>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</si>
  <si>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</si>
  <si>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</si>
  <si>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</si>
  <si>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</si>
  <si>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</si>
  <si>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</si>
  <si>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</si>
  <si>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</si>
  <si>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</si>
  <si>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</si>
  <si>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</si>
  <si>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</si>
  <si>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</si>
  <si>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</si>
  <si>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</si>
  <si>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</si>
  <si>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</si>
  <si>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</si>
  <si>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</si>
  <si>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</si>
  <si>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</si>
  <si>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</si>
  <si>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</si>
  <si>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</si>
  <si>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</si>
  <si>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</si>
  <si>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</si>
  <si>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</si>
  <si>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</si>
  <si>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</si>
  <si>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</si>
  <si>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</si>
  <si>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</si>
  <si>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</si>
  <si>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</si>
  <si>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</si>
  <si>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</si>
  <si>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</si>
  <si>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</si>
  <si>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</si>
  <si>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</si>
  <si>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</si>
  <si>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</si>
  <si>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</si>
  <si>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</si>
  <si>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</si>
  <si>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</si>
  <si>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</si>
  <si>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</si>
  <si>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</si>
  <si>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</si>
  <si>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</si>
  <si>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</si>
  <si>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</si>
  <si>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</si>
  <si>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</si>
  <si>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</si>
  <si>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</si>
  <si>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</si>
  <si>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</si>
  <si>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</si>
  <si>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</si>
  <si>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</si>
  <si>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</si>
  <si>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</si>
  <si>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</si>
  <si>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</si>
  <si>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</si>
  <si>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</si>
  <si>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</si>
  <si>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</si>
  <si>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</si>
  <si>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</si>
  <si>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</si>
  <si>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</si>
  <si>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</si>
  <si>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</si>
  <si>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</si>
  <si>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</si>
  <si>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</si>
  <si>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</si>
  <si>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</si>
  <si>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</si>
  <si>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</si>
  <si>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</si>
  <si>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</si>
  <si>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</si>
  <si>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</si>
  <si>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</si>
  <si>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</si>
  <si>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</si>
  <si>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</si>
  <si>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</si>
  <si>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</si>
  <si>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</si>
  <si>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</si>
  <si>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</si>
  <si>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</si>
  <si>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</si>
  <si>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</si>
  <si>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</si>
  <si>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</si>
  <si>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</si>
  <si>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</si>
  <si>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</si>
  <si>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</si>
  <si>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</si>
  <si>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</si>
  <si>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</si>
  <si>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</si>
  <si>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</si>
  <si>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</si>
  <si>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</si>
  <si>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</si>
  <si>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</si>
  <si>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</si>
  <si>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</si>
  <si>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</si>
  <si>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</si>
  <si>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</si>
  <si>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</si>
  <si>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</si>
  <si>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</si>
  <si>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</si>
  <si>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</si>
  <si>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</si>
  <si>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</si>
  <si>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</si>
  <si>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</si>
  <si>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</si>
  <si>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</si>
  <si>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</si>
  <si>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</si>
  <si>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</si>
  <si>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</si>
  <si>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</si>
  <si>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</si>
  <si>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</si>
  <si>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</si>
  <si>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</si>
  <si>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</si>
  <si>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</si>
  <si>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</si>
  <si>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</si>
  <si>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</si>
  <si>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</si>
  <si>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</si>
  <si>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</si>
  <si>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</si>
  <si>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</si>
  <si>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</si>
  <si>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</si>
  <si>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</si>
  <si>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</si>
  <si>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</si>
  <si>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</si>
  <si>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</si>
  <si>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</si>
  <si>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</si>
  <si>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</si>
  <si>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</si>
  <si>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</si>
  <si>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</si>
  <si>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</si>
  <si>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</si>
  <si>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</si>
  <si>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</si>
  <si>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</si>
  <si>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</si>
  <si>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</si>
  <si>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</si>
  <si>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</si>
  <si>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</si>
  <si>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</si>
  <si>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</si>
  <si>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</si>
  <si>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</si>
  <si>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</si>
  <si>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</si>
  <si>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</si>
  <si>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</si>
  <si>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</si>
  <si>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</si>
  <si>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</si>
  <si>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</si>
  <si>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</si>
  <si>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</si>
  <si>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</si>
  <si>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</si>
  <si>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</si>
  <si>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</si>
  <si>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</si>
  <si>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</si>
  <si>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</si>
  <si>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</si>
  <si>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</si>
  <si>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</si>
  <si>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</si>
  <si>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</si>
  <si>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</si>
  <si>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</si>
  <si>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</si>
  <si>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</si>
  <si>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</si>
  <si>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</si>
  <si>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</si>
  <si>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</si>
  <si>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</si>
  <si>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</si>
  <si>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</si>
  <si>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</si>
  <si>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</si>
  <si>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</si>
  <si>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</si>
  <si>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</si>
  <si>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</si>
  <si>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</si>
  <si>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</si>
  <si>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</si>
  <si>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</si>
  <si>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</si>
  <si>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</si>
  <si>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</si>
  <si>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</si>
  <si>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</si>
  <si>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</si>
  <si>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</si>
  <si>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</si>
  <si>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</si>
  <si>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</si>
  <si>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</si>
  <si>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</si>
  <si>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</si>
  <si>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</si>
  <si>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</si>
  <si>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</si>
  <si>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</si>
  <si>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</si>
  <si>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</si>
  <si>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</si>
  <si>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</si>
  <si>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</si>
  <si>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</si>
  <si>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</si>
  <si>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</si>
  <si>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</si>
  <si>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</si>
  <si>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</si>
  <si>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</si>
  <si>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</si>
  <si>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</si>
  <si>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</si>
  <si>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</si>
  <si>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</si>
  <si>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</si>
  <si>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</si>
  <si>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</si>
  <si>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</si>
  <si>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</si>
  <si>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</si>
  <si>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</si>
  <si>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</si>
  <si>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</si>
  <si>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</si>
  <si>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</si>
  <si>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</si>
  <si>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</si>
  <si>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</si>
  <si>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</si>
  <si>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</si>
  <si>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</si>
  <si>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</si>
  <si>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</si>
  <si>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</si>
  <si>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</si>
  <si>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</si>
  <si>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</si>
  <si>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</si>
  <si>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</si>
  <si>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</si>
  <si>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</si>
  <si>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</si>
  <si>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</si>
  <si>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</si>
  <si>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</si>
  <si>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</si>
  <si>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</si>
  <si>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</si>
  <si>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</si>
  <si>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</si>
  <si>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</si>
  <si>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</si>
  <si>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</si>
  <si>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</si>
  <si>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</si>
  <si>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</si>
  <si>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</si>
  <si>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</si>
  <si>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</si>
  <si>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</si>
  <si>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</si>
  <si>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</si>
  <si>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</si>
  <si>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</si>
  <si>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</si>
  <si>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</si>
  <si>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</si>
  <si>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</si>
  <si>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</si>
  <si>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</si>
  <si>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</si>
  <si>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</si>
  <si>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</si>
  <si>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</si>
  <si>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</si>
  <si>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</si>
  <si>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</si>
  <si>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</si>
  <si>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</si>
  <si>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</si>
  <si>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</si>
  <si>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</si>
  <si>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</si>
  <si>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</si>
  <si>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</si>
  <si>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</si>
  <si>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</si>
  <si>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</si>
  <si>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</si>
  <si>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</si>
  <si>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</si>
  <si>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</si>
  <si>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</si>
  <si>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</si>
  <si>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</si>
  <si>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</si>
  <si>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</si>
  <si>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</si>
  <si>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</si>
  <si>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</si>
  <si>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</si>
  <si>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</si>
  <si>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</si>
  <si>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</si>
  <si>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</si>
  <si>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</si>
  <si>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</si>
  <si>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</si>
  <si>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</si>
  <si>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</si>
  <si>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</si>
  <si>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</si>
  <si>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</si>
  <si>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</si>
  <si>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</si>
  <si>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</si>
  <si>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</si>
  <si>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</si>
  <si>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</si>
  <si>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</si>
  <si>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</si>
  <si>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</si>
  <si>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</si>
  <si>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</si>
  <si>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</si>
  <si>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</si>
  <si>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</si>
  <si>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</si>
  <si>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</si>
  <si>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</si>
  <si>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</si>
  <si>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</si>
  <si>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</si>
  <si>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</si>
  <si>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</si>
  <si>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</si>
  <si>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</si>
  <si>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</si>
  <si>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</si>
  <si>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</si>
  <si>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</si>
  <si>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</si>
  <si>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</si>
  <si>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</si>
  <si>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</si>
  <si>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</si>
  <si>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</si>
  <si>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</si>
  <si>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</si>
  <si>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</si>
  <si>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</si>
  <si>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</si>
  <si>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</si>
  <si>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</si>
  <si>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</si>
  <si>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</si>
  <si>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</si>
  <si>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</si>
  <si>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</si>
  <si>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</si>
  <si>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</si>
  <si>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</si>
  <si>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</si>
  <si>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</si>
  <si>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</si>
  <si>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</si>
  <si>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</si>
  <si>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</si>
  <si>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</si>
  <si>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</si>
  <si>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</si>
  <si>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</si>
  <si>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</si>
  <si>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</si>
  <si>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</si>
  <si>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</si>
  <si>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</si>
  <si>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</si>
  <si>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</si>
  <si>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</si>
  <si>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</si>
  <si>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</si>
  <si>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</si>
  <si>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</si>
  <si>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</si>
  <si>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</si>
  <si>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</si>
  <si>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</si>
  <si>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</si>
  <si>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</si>
  <si>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</si>
  <si>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</si>
  <si>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</si>
  <si>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</si>
  <si>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</si>
  <si>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</si>
  <si>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</si>
  <si>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</si>
  <si>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</si>
  <si>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</si>
  <si>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</si>
  <si>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</si>
  <si>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</si>
  <si>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</si>
  <si>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</si>
  <si>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</si>
  <si>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</si>
  <si>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</si>
  <si>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</si>
  <si>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</si>
  <si>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</si>
  <si>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</si>
  <si>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</si>
  <si>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</si>
  <si>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</si>
  <si>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</si>
  <si>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</si>
  <si>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</si>
  <si>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</si>
  <si>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</si>
  <si>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</si>
  <si>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</si>
  <si>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</si>
  <si>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</si>
  <si>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</si>
  <si>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</si>
  <si>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</si>
  <si>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</si>
  <si>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</si>
  <si>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</si>
  <si>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</si>
  <si>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</si>
  <si>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</si>
  <si>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</si>
  <si>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</si>
  <si>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</si>
  <si>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</si>
  <si>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</si>
  <si>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</si>
  <si>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</si>
  <si>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</si>
  <si>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</si>
  <si>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</si>
  <si>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</si>
  <si>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</si>
  <si>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</si>
  <si>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</si>
  <si>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</si>
  <si>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</si>
  <si>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</si>
  <si>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</si>
  <si>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</si>
  <si>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</si>
  <si>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</si>
  <si>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</si>
  <si>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</si>
  <si>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</si>
  <si>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</si>
  <si>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</si>
  <si>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</si>
  <si>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</si>
  <si>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</si>
  <si>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</si>
  <si>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</si>
  <si>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</si>
  <si>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</si>
  <si>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</si>
  <si>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</si>
  <si>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</si>
  <si>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</si>
  <si>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</si>
  <si>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</si>
  <si>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</si>
  <si>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</si>
  <si>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</si>
  <si>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</si>
  <si>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</si>
  <si>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</si>
  <si>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</si>
  <si>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</si>
  <si>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</si>
  <si>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</si>
  <si>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</si>
  <si>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</si>
  <si>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</si>
  <si>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</si>
  <si>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</si>
  <si>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</si>
  <si>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</si>
  <si>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</si>
  <si>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</si>
  <si>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</si>
  <si>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</si>
  <si>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</si>
  <si>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</si>
  <si>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</si>
  <si>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</si>
  <si>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</si>
  <si>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</si>
  <si>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</si>
  <si>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</si>
  <si>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</si>
  <si>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</si>
  <si>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</si>
  <si>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</si>
  <si>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</si>
  <si>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</si>
  <si>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</si>
  <si>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</si>
  <si>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</si>
  <si>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</si>
  <si>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</si>
  <si>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</si>
  <si>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</si>
  <si>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</si>
  <si>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</si>
  <si>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</si>
  <si>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</si>
  <si>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</si>
  <si>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</si>
  <si>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</si>
  <si>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</si>
  <si>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</si>
  <si>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</si>
  <si>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</si>
  <si>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</si>
  <si>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</si>
  <si>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</si>
  <si>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</si>
  <si>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</si>
  <si>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</si>
  <si>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</si>
  <si>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</si>
  <si>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</si>
  <si>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</si>
  <si>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</si>
  <si>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</si>
  <si>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</si>
  <si>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</si>
  <si>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</si>
  <si>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</si>
  <si>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</si>
  <si>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</si>
  <si>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</si>
  <si>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</si>
  <si>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</si>
  <si>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</si>
  <si>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</si>
  <si>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</si>
  <si>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</si>
  <si>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</si>
  <si>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</si>
  <si>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</si>
  <si>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</si>
  <si>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</si>
  <si>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</si>
  <si>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</si>
  <si>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</si>
  <si>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</si>
  <si>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</si>
  <si>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</si>
  <si>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</si>
  <si>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</si>
  <si>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</si>
  <si>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</si>
  <si>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</si>
  <si>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</si>
  <si>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</si>
  <si>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</si>
  <si>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</si>
  <si>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</si>
  <si>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</si>
  <si>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</si>
  <si>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</si>
  <si>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</si>
  <si>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</si>
  <si>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</si>
  <si>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</si>
  <si>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</si>
  <si>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</si>
  <si>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</si>
  <si>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</si>
  <si>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</si>
  <si>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</si>
  <si>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</si>
  <si>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</si>
  <si>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</si>
  <si>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</si>
  <si>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</si>
  <si>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</si>
  <si>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</si>
  <si>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</si>
  <si>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</si>
  <si>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</si>
  <si>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</si>
  <si>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</si>
  <si>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</si>
  <si>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</si>
  <si>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</si>
  <si>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</si>
  <si>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</si>
  <si>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</si>
  <si>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</si>
  <si>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</si>
  <si>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</si>
  <si>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</si>
  <si>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</si>
  <si>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</si>
  <si>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</si>
  <si>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</si>
  <si>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</si>
  <si>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</si>
  <si>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</si>
  <si>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</si>
  <si>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</si>
  <si>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</si>
  <si>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</si>
  <si>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</si>
  <si>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</si>
  <si>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</si>
  <si>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</si>
  <si>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</si>
  <si>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</si>
  <si>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</si>
  <si>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</si>
  <si>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</si>
  <si>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</si>
  <si>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</si>
  <si>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</si>
  <si>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</si>
  <si>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</si>
  <si>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</si>
  <si>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</si>
  <si>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</si>
  <si>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</si>
  <si>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</si>
  <si>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</si>
  <si>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</si>
  <si>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</si>
  <si>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</si>
  <si>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</si>
  <si>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</si>
  <si>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</si>
  <si>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</si>
  <si>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</si>
  <si>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</si>
  <si>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</si>
  <si>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</si>
  <si>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</si>
  <si>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</si>
  <si>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</si>
  <si>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</si>
  <si>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</si>
  <si>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</si>
  <si>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</si>
  <si>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</si>
  <si>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</si>
  <si>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</si>
  <si>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</si>
  <si>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</si>
  <si>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</si>
  <si>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</si>
  <si>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</si>
  <si>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</si>
  <si>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</si>
  <si>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</si>
  <si>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</si>
  <si>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</si>
  <si>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</si>
  <si>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</si>
  <si>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</si>
  <si>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</si>
  <si>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</si>
  <si>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</si>
  <si>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</si>
  <si>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</si>
  <si>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</si>
  <si>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</si>
  <si>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</si>
  <si>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</si>
  <si>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</si>
  <si>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</si>
  <si>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</si>
  <si>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</si>
  <si>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</si>
  <si>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</si>
  <si>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</si>
  <si>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</si>
  <si>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</si>
  <si>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</si>
  <si>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</si>
  <si>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</si>
  <si>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</si>
  <si>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</si>
  <si>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</si>
  <si>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</si>
  <si>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</si>
  <si>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</si>
  <si>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</si>
  <si>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</si>
  <si>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</si>
  <si>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</si>
  <si>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</si>
  <si>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</si>
  <si>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</si>
  <si>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</si>
  <si>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</si>
  <si>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</si>
  <si>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</si>
  <si>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</si>
  <si>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</si>
  <si>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</si>
  <si>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</si>
  <si>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</si>
  <si>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</si>
  <si>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</si>
  <si>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</si>
  <si>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</si>
  <si>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</si>
  <si>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</si>
  <si>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</si>
  <si>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</si>
  <si>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</si>
  <si>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</si>
  <si>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</si>
  <si>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</si>
  <si>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</si>
  <si>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</si>
  <si>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</si>
  <si>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</si>
  <si>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</si>
  <si>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</si>
  <si>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</si>
  <si>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</si>
  <si>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</si>
  <si>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</si>
  <si>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</si>
  <si>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</si>
  <si>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</si>
  <si>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</si>
  <si>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</si>
  <si>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</si>
  <si>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</si>
  <si>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</si>
  <si>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</si>
  <si>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</si>
  <si>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</si>
  <si>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</si>
  <si>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</si>
  <si>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</si>
  <si>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</si>
  <si>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</si>
  <si>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</si>
  <si>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</si>
  <si>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</si>
  <si>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</si>
  <si>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</si>
  <si>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</si>
  <si>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</si>
  <si>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</si>
  <si>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</si>
  <si>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</si>
  <si>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</si>
  <si>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</si>
  <si>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</si>
  <si>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</si>
  <si>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</si>
  <si>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</si>
  <si>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</si>
  <si>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</si>
  <si>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</si>
  <si>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</si>
  <si>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</si>
  <si>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</si>
  <si>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</si>
  <si>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</si>
  <si>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</si>
  <si>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</si>
  <si>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</si>
  <si>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</si>
  <si>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</si>
  <si>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</si>
  <si>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</si>
  <si>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</si>
  <si>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</si>
  <si>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</si>
  <si>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</si>
  <si>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</si>
  <si>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</si>
  <si>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</si>
  <si>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</si>
  <si>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</si>
  <si>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</si>
  <si>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</si>
  <si>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</si>
  <si>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</si>
  <si>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</si>
  <si>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</si>
  <si>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</si>
  <si>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</si>
  <si>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</si>
  <si>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</si>
  <si>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</si>
  <si>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</si>
  <si>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</si>
  <si>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</si>
  <si>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</si>
  <si>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</si>
  <si>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</si>
  <si>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</si>
  <si>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</si>
  <si>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</si>
  <si>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</si>
  <si>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</si>
  <si>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</si>
  <si>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</si>
  <si>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</si>
  <si>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</si>
  <si>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</si>
  <si>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</si>
  <si>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</si>
  <si>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</si>
  <si>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</si>
  <si>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</si>
  <si>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</si>
  <si>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</si>
  <si>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</si>
  <si>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</si>
  <si>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</si>
  <si>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</si>
  <si>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</si>
  <si>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</si>
  <si>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</si>
  <si>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</si>
  <si>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</si>
  <si>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</si>
  <si>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</si>
  <si>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</si>
  <si>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</si>
  <si>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</si>
  <si>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</si>
  <si>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</si>
  <si>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</si>
  <si>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</si>
  <si>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</si>
  <si>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</si>
  <si>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</si>
  <si>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</si>
  <si>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</si>
  <si>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</si>
  <si>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</si>
  <si>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</si>
  <si>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</si>
  <si>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</si>
  <si>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</si>
  <si>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</si>
  <si>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</si>
  <si>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</si>
  <si>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</si>
  <si>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</si>
  <si>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</si>
  <si>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</si>
  <si>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</si>
  <si>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</si>
  <si>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</si>
  <si>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</si>
  <si>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</si>
  <si>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</si>
  <si>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</si>
  <si>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</si>
  <si>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</si>
  <si>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</si>
  <si>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</si>
  <si>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</si>
  <si>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</si>
  <si>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</si>
  <si>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</si>
  <si>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</si>
  <si>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</si>
  <si>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</si>
  <si>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</si>
  <si>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</si>
  <si>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</si>
  <si>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</si>
  <si>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</si>
  <si>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</si>
  <si>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</si>
  <si>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</si>
  <si>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</si>
  <si>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</si>
  <si>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</si>
  <si>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</si>
  <si>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</si>
  <si>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</si>
  <si>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</si>
  <si>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</si>
  <si>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</si>
  <si>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</si>
  <si>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</si>
  <si>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</si>
  <si>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</si>
  <si>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</si>
  <si>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</si>
  <si>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</si>
  <si>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</si>
  <si>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</si>
  <si>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</si>
  <si>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</si>
  <si>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</si>
  <si>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</si>
  <si>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</si>
  <si>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</si>
  <si>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</si>
  <si>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</si>
  <si>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</si>
  <si>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</si>
  <si>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</si>
  <si>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</si>
  <si>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</si>
  <si>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</si>
  <si>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</si>
  <si>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</si>
  <si>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</si>
  <si>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</si>
  <si>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</si>
  <si>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</si>
  <si>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</si>
  <si>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</si>
  <si>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</si>
  <si>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</si>
  <si>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</si>
  <si>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</si>
  <si>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</si>
  <si>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</si>
  <si>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</si>
  <si>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</si>
  <si>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</si>
  <si>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</si>
  <si>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</si>
  <si>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</si>
  <si>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</si>
  <si>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</si>
  <si>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</si>
  <si>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</si>
  <si>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</si>
  <si>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</si>
  <si>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</si>
  <si>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</si>
  <si>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</si>
  <si>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</si>
  <si>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</si>
  <si>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</si>
  <si>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</si>
  <si>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</si>
  <si>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</si>
  <si>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</si>
  <si>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</si>
  <si>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</si>
  <si>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</si>
  <si>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</si>
  <si>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</si>
  <si>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</si>
  <si>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</si>
  <si>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</si>
  <si>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</si>
  <si>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</si>
  <si>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</si>
  <si>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</si>
  <si>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</si>
  <si>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</si>
  <si>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</si>
  <si>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</si>
  <si>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</si>
  <si>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</si>
  <si>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</si>
  <si>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</si>
  <si>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</si>
  <si>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</si>
  <si>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</si>
  <si>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</si>
  <si>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</si>
  <si>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</si>
  <si>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</si>
  <si>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</si>
  <si>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</si>
  <si>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</si>
  <si>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</si>
  <si>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</si>
  <si>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</si>
  <si>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</si>
  <si>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</si>
  <si>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</si>
  <si>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</si>
  <si>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</si>
  <si>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</si>
  <si>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</si>
  <si>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</si>
  <si>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</si>
  <si>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</si>
  <si>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</si>
  <si>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</si>
  <si>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</si>
  <si>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</si>
  <si>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</si>
  <si>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</si>
  <si>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</si>
  <si>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</si>
  <si>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</si>
  <si>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</si>
  <si>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</si>
  <si>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</si>
  <si>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</si>
  <si>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</si>
  <si>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</si>
  <si>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</si>
  <si>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</si>
  <si>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</si>
  <si>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</si>
  <si>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</si>
  <si>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</si>
  <si>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</si>
  <si>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</si>
  <si>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</si>
  <si>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</si>
  <si>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</si>
  <si>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</si>
  <si>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</si>
  <si>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</si>
  <si>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</si>
  <si>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</si>
  <si>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</si>
  <si>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</si>
  <si>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</si>
  <si>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</si>
  <si>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</si>
  <si>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</si>
  <si>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</si>
  <si>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</si>
  <si>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</si>
  <si>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</si>
  <si>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</si>
  <si>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</si>
  <si>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</si>
  <si>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</si>
  <si>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</si>
  <si>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</si>
  <si>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</si>
  <si>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</si>
  <si>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</si>
  <si>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</si>
  <si>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</si>
  <si>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</si>
  <si>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</si>
  <si>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</si>
  <si>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</si>
  <si>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</si>
  <si>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</si>
  <si>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</si>
  <si>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</si>
  <si>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</si>
  <si>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</si>
  <si>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</si>
  <si>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</si>
  <si>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</si>
  <si>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</si>
  <si>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</si>
  <si>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</si>
  <si>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</si>
  <si>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</si>
  <si>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</si>
  <si>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</si>
  <si>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</si>
  <si>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</si>
  <si>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</si>
  <si>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</si>
  <si>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</si>
  <si>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</si>
  <si>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</si>
  <si>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</si>
  <si>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</si>
  <si>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</si>
  <si>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</si>
  <si>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</si>
  <si>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</si>
  <si>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</si>
  <si>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</si>
  <si>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</si>
  <si>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</si>
  <si>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</si>
  <si>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</si>
  <si>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</si>
  <si>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</si>
  <si>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</si>
  <si>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</si>
  <si>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</si>
  <si>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</si>
  <si>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</si>
  <si>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</si>
  <si>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</si>
  <si>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</si>
  <si>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</si>
  <si>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</si>
  <si>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</si>
  <si>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</si>
  <si>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</si>
  <si>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</si>
  <si>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</si>
  <si>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</si>
  <si>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</si>
  <si>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</si>
  <si>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</si>
  <si>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</si>
  <si>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</si>
  <si>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</si>
  <si>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</si>
  <si>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</si>
  <si>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</si>
  <si>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</si>
  <si>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</si>
  <si>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</si>
  <si>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</si>
  <si>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</si>
  <si>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</si>
  <si>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</si>
  <si>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</si>
  <si>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</si>
  <si>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</si>
  <si>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</si>
  <si>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</si>
  <si>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</si>
  <si>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</si>
  <si>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</si>
  <si>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</si>
  <si>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</si>
  <si>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</si>
  <si>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</si>
  <si>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</si>
  <si>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</si>
  <si>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</si>
  <si>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</si>
  <si>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</si>
  <si>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</si>
  <si>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</si>
  <si>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</si>
  <si>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</si>
  <si>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</si>
  <si>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</si>
  <si>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</si>
  <si>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</si>
  <si>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</si>
  <si>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</si>
  <si>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</si>
  <si>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</si>
  <si>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</si>
  <si>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</si>
  <si>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</si>
  <si>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</si>
  <si>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</si>
  <si>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</si>
  <si>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</si>
  <si>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</si>
  <si>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</si>
  <si>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</si>
  <si>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</si>
  <si>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</si>
  <si>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</si>
  <si>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</si>
  <si>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</si>
  <si>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</si>
  <si>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</si>
  <si>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</si>
  <si>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</si>
  <si>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</si>
  <si>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</si>
  <si>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</si>
  <si>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</si>
  <si>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</si>
  <si>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</si>
  <si>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</si>
  <si>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</si>
  <si>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</si>
  <si>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</si>
  <si>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</si>
  <si>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</si>
  <si>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</si>
  <si>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</si>
  <si>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</si>
  <si>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</si>
  <si>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</si>
  <si>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</si>
  <si>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</si>
  <si>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</si>
  <si>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</si>
  <si>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</si>
  <si>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</si>
  <si>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</si>
  <si>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</si>
  <si>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</si>
  <si>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</si>
  <si>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</si>
  <si>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</si>
  <si>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</si>
  <si>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</si>
  <si>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</si>
  <si>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</si>
  <si>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</si>
  <si>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</si>
  <si>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</si>
  <si>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</si>
  <si>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</si>
  <si>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</si>
  <si>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</si>
  <si>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</si>
  <si>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</si>
  <si>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</si>
  <si>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</si>
  <si>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</si>
  <si>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</si>
  <si>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</si>
  <si>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</si>
  <si>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</si>
  <si>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</si>
  <si>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</si>
  <si>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</si>
  <si>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</si>
  <si>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</si>
  <si>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</si>
  <si>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</si>
  <si>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</si>
  <si>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</si>
  <si>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</si>
  <si>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</si>
  <si>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</si>
  <si>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</si>
  <si>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</si>
  <si>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</si>
  <si>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</si>
  <si>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</si>
  <si>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</si>
  <si>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</si>
  <si>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</si>
  <si>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</si>
  <si>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</si>
  <si>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</si>
  <si>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</si>
  <si>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</si>
  <si>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</si>
  <si>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</si>
  <si>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</si>
  <si>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</si>
  <si>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</si>
  <si>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</si>
  <si>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</si>
  <si>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</si>
  <si>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</si>
  <si>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</si>
  <si>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</si>
  <si>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</si>
  <si>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</si>
  <si>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</si>
  <si>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</si>
  <si>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</si>
  <si>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</si>
  <si>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</si>
  <si>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</si>
  <si>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</si>
  <si>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</si>
  <si>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</si>
  <si>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</si>
  <si>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</si>
  <si>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</si>
  <si>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</si>
  <si>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</si>
  <si>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</si>
  <si>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</si>
  <si>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</si>
  <si>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</si>
  <si>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</si>
  <si>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</si>
  <si>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</si>
  <si>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</si>
  <si>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</si>
  <si>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</si>
  <si>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</si>
  <si>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</si>
  <si>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</si>
  <si>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</si>
  <si>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</si>
  <si>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</si>
  <si>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</si>
  <si>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</si>
  <si>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</si>
  <si>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</si>
  <si>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</si>
  <si>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</si>
  <si>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</si>
  <si>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</si>
  <si>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</si>
  <si>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</si>
  <si>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</si>
  <si>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</si>
  <si>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</si>
  <si>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</si>
  <si>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</si>
  <si>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</si>
  <si>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</si>
  <si>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</si>
  <si>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</si>
  <si>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</si>
  <si>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</si>
  <si>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</si>
  <si>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</si>
  <si>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</si>
  <si>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</si>
  <si>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</si>
  <si>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</si>
  <si>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</si>
  <si>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</si>
  <si>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</si>
  <si>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</si>
  <si>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</si>
  <si>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</si>
  <si>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</si>
  <si>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</si>
  <si>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</si>
  <si>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</si>
  <si>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</si>
  <si>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</si>
  <si>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</si>
  <si>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</si>
  <si>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</si>
  <si>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</si>
  <si>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</si>
  <si>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</si>
  <si>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</si>
  <si>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</si>
  <si>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</si>
  <si>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</si>
  <si>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</si>
  <si>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</si>
  <si>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</si>
  <si>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</si>
  <si>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</si>
  <si>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</si>
  <si>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</si>
  <si>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</si>
  <si>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</si>
  <si>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</si>
  <si>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</si>
  <si>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</si>
  <si>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</si>
  <si>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</si>
  <si>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</si>
  <si>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</si>
  <si>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</si>
  <si>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</si>
  <si>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</si>
  <si>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</si>
  <si>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</si>
  <si>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</si>
  <si>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</si>
  <si>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</si>
  <si>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</si>
  <si>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</si>
  <si>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</si>
  <si>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</si>
  <si>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</si>
  <si>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</si>
  <si>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</si>
  <si>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</si>
  <si>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</si>
  <si>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</si>
  <si>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</si>
  <si>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</si>
  <si>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</si>
  <si>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</si>
  <si>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</si>
  <si>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</si>
  <si>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</si>
  <si>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</si>
  <si>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</si>
  <si>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</si>
  <si>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</si>
  <si>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</si>
  <si>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</si>
  <si>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</si>
  <si>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</si>
  <si>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</si>
  <si>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</si>
  <si>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</si>
  <si>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</si>
  <si>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</si>
  <si>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</si>
  <si>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</si>
  <si>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</si>
  <si>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</si>
  <si>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</si>
  <si>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</si>
  <si>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</si>
  <si>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</si>
  <si>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</si>
  <si>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</si>
  <si>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</si>
  <si>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</si>
  <si>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</si>
  <si>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</si>
  <si>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</si>
  <si>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</si>
  <si>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</si>
  <si>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</si>
  <si>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</si>
  <si>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</si>
  <si>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</si>
  <si>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</si>
  <si>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</si>
  <si>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</si>
  <si>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</si>
  <si>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</si>
  <si>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</si>
  <si>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</si>
  <si>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</si>
  <si>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</si>
  <si>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</si>
  <si>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</si>
  <si>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</si>
  <si>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</si>
  <si>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</si>
  <si>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</si>
  <si>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</si>
  <si>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</si>
  <si>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</si>
  <si>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</si>
  <si>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</si>
  <si>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</si>
  <si>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</si>
  <si>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</si>
  <si>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</si>
  <si>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</si>
  <si>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</si>
  <si>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</si>
  <si>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</si>
  <si>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</si>
  <si>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</si>
  <si>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</si>
  <si>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</si>
  <si>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</si>
  <si>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</si>
  <si>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</si>
  <si>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</si>
  <si>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</si>
  <si>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</si>
  <si>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</si>
  <si>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</si>
  <si>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</si>
  <si>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</si>
  <si>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</si>
  <si>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</si>
  <si>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</si>
  <si>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</si>
  <si>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</si>
  <si>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</si>
  <si>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</si>
  <si>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</si>
  <si>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</si>
  <si>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</si>
  <si>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</si>
  <si>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</si>
  <si>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</si>
  <si>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</si>
  <si>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</si>
  <si>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</si>
  <si>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</si>
  <si>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</si>
  <si>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</si>
  <si>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</si>
  <si>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</si>
  <si>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</si>
  <si>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</si>
  <si>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</si>
  <si>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</si>
  <si>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</si>
  <si>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</si>
  <si>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</si>
  <si>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</si>
  <si>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</si>
  <si>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</si>
  <si>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</si>
  <si>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</si>
  <si>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</si>
  <si>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</si>
  <si>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</si>
  <si>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</si>
  <si>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</si>
  <si>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</si>
  <si>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</si>
  <si>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</si>
  <si>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</si>
  <si>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</si>
  <si>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</si>
  <si>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</si>
  <si>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</si>
  <si>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</si>
  <si>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</si>
  <si>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</si>
  <si>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</si>
  <si>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</si>
  <si>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</si>
  <si>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</si>
  <si>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</si>
  <si>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</si>
  <si>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</si>
  <si>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</si>
  <si>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</si>
  <si>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</si>
  <si>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</si>
  <si>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</si>
  <si>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</si>
  <si>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</si>
  <si>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</si>
  <si>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</si>
  <si>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</si>
  <si>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</si>
  <si>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</si>
  <si>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</si>
  <si>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</si>
  <si>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</si>
  <si>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</si>
  <si>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</si>
  <si>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</si>
  <si>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</si>
  <si>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</si>
  <si>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</si>
  <si>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</si>
  <si>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</si>
  <si>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</si>
  <si>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</si>
  <si>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</si>
  <si>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</si>
  <si>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</si>
  <si>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</si>
  <si>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</si>
  <si>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</si>
  <si>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</si>
  <si>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</si>
  <si>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</si>
  <si>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</si>
  <si>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</si>
  <si>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</si>
  <si>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</si>
  <si>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</si>
  <si>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</si>
  <si>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</si>
  <si>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</si>
  <si>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</si>
  <si>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</si>
  <si>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</si>
  <si>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</si>
  <si>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</si>
  <si>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</si>
  <si>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</si>
  <si>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</si>
  <si>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</si>
  <si>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</si>
  <si>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</si>
  <si>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</si>
  <si>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</si>
  <si>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</si>
  <si>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</si>
  <si>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</si>
  <si>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</si>
  <si>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</si>
  <si>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</si>
  <si>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</si>
  <si>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</si>
  <si>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</si>
  <si>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</si>
  <si>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</si>
  <si>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</si>
  <si>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</si>
  <si>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</si>
  <si>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</si>
  <si>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</si>
  <si>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</si>
  <si>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</si>
  <si>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</si>
  <si>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</si>
  <si>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</si>
  <si>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</si>
  <si>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</si>
  <si>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</si>
  <si>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</si>
  <si>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</si>
  <si>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</si>
  <si>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</si>
  <si>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</si>
  <si>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</si>
  <si>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</si>
  <si>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</si>
  <si>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</si>
  <si>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</si>
  <si>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</si>
  <si>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</si>
  <si>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</si>
  <si>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</si>
  <si>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</si>
  <si>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</si>
  <si>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</si>
  <si>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</si>
  <si>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</si>
  <si>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</si>
  <si>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</si>
  <si>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</si>
  <si>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</si>
  <si>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</si>
  <si>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</si>
  <si>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</si>
  <si>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</si>
  <si>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</si>
  <si>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</si>
  <si>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</si>
  <si>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</si>
  <si>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</si>
  <si>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</si>
  <si>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</si>
  <si>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</si>
  <si>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</si>
  <si>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</si>
  <si>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</si>
  <si>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</si>
  <si>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</si>
  <si>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</si>
  <si>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</si>
  <si>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</si>
  <si>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</si>
  <si>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</si>
  <si>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</si>
  <si>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</si>
  <si>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</si>
  <si>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</si>
  <si>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</si>
  <si>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</si>
  <si>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</si>
  <si>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</si>
  <si>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</si>
  <si>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</si>
  <si>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</si>
  <si>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</si>
  <si>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</si>
  <si>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</si>
  <si>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</si>
  <si>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</si>
  <si>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</si>
  <si>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</si>
  <si>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</si>
  <si>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</si>
  <si>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</si>
  <si>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</si>
  <si>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</si>
  <si>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</si>
  <si>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</si>
  <si>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</si>
  <si>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</si>
  <si>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</si>
  <si>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</si>
  <si>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</si>
  <si>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</si>
  <si>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</si>
  <si>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</si>
  <si>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</si>
  <si>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</si>
  <si>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</si>
  <si>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</si>
  <si>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</si>
  <si>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</si>
  <si>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</si>
  <si>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</si>
  <si>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</si>
  <si>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</si>
  <si>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</si>
  <si>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</si>
  <si>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</si>
  <si>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</si>
  <si>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</si>
  <si>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</si>
  <si>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</si>
  <si>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</si>
  <si>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</si>
  <si>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</si>
  <si>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</si>
  <si>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</si>
  <si>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</si>
  <si>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</si>
  <si>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</si>
  <si>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</si>
  <si>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</si>
  <si>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</si>
  <si>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</si>
  <si>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</si>
  <si>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</si>
  <si>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</si>
  <si>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</si>
  <si>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</si>
  <si>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</si>
  <si>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</si>
  <si>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</si>
  <si>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</si>
  <si>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</si>
  <si>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</si>
  <si>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</si>
  <si>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</si>
  <si>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</si>
  <si>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</si>
  <si>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</si>
  <si>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</si>
  <si>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</si>
  <si>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</si>
  <si>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</si>
  <si>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</si>
  <si>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</si>
  <si>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</si>
  <si>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</si>
  <si>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</si>
  <si>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</si>
  <si>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</si>
  <si>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</si>
  <si>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</si>
  <si>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</si>
  <si>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</si>
  <si>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</si>
  <si>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</si>
  <si>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</si>
  <si>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</si>
  <si>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</si>
  <si>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</si>
  <si>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</si>
  <si>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</si>
  <si>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</si>
  <si>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</si>
  <si>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</si>
  <si>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</si>
  <si>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</si>
  <si>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</si>
  <si>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</si>
  <si>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</si>
  <si>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</si>
  <si>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</si>
  <si>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</si>
  <si>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</si>
  <si>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</si>
  <si>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</si>
  <si>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</si>
  <si>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</si>
  <si>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</si>
  <si>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</si>
  <si>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</si>
  <si>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</si>
  <si>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</si>
  <si>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</si>
  <si>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</si>
  <si>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</si>
  <si>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</si>
  <si>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</si>
  <si>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</si>
  <si>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</si>
  <si>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</si>
  <si>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</si>
  <si>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</si>
  <si>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</si>
  <si>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</si>
  <si>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</si>
  <si>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</si>
  <si>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</si>
  <si>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</si>
  <si>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</si>
  <si>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</si>
  <si>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</si>
  <si>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</si>
  <si>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</si>
  <si>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</si>
  <si>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</si>
  <si>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</si>
  <si>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</si>
  <si>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</si>
  <si>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</si>
  <si>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</si>
  <si>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</si>
  <si>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</si>
  <si>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</si>
  <si>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</si>
  <si>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</si>
  <si>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</si>
  <si>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</si>
  <si>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</si>
  <si>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</si>
  <si>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</si>
  <si>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</si>
  <si>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</si>
  <si>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</si>
  <si>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</si>
  <si>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</si>
  <si>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</si>
  <si>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</si>
  <si>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</si>
  <si>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</si>
  <si>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</si>
  <si>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</si>
  <si>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</si>
  <si>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</si>
  <si>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</si>
  <si>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</si>
  <si>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</si>
  <si>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</si>
  <si>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</si>
  <si>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</si>
  <si>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</si>
  <si>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</si>
  <si>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</si>
  <si>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</si>
  <si>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</si>
  <si>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</si>
  <si>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</si>
  <si>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</si>
  <si>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</si>
  <si>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</si>
  <si>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</si>
  <si>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</si>
  <si>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</si>
  <si>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</si>
  <si>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</si>
  <si>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</si>
  <si>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</si>
  <si>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</si>
  <si>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</si>
  <si>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</si>
  <si>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</si>
  <si>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</si>
  <si>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</si>
  <si>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</si>
  <si>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</si>
  <si>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</si>
  <si>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</si>
  <si>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</si>
  <si>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</si>
  <si>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</si>
  <si>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</si>
  <si>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</si>
  <si>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</si>
  <si>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</si>
  <si>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</si>
  <si>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</si>
  <si>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</si>
  <si>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</si>
  <si>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</si>
  <si>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</si>
  <si>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</si>
  <si>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</si>
  <si>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</si>
  <si>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</si>
  <si>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</si>
  <si>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</si>
  <si>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</si>
  <si>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</si>
  <si>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</si>
  <si>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</si>
  <si>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</si>
  <si>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</si>
  <si>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</si>
  <si>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</si>
  <si>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</si>
  <si>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</si>
  <si>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</si>
  <si>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</si>
  <si>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</si>
  <si>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</si>
  <si>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</si>
  <si>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</si>
  <si>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</si>
  <si>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</si>
  <si>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</si>
  <si>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</si>
  <si>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</si>
  <si>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</si>
  <si>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</si>
  <si>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</si>
  <si>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</si>
  <si>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</si>
  <si>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</si>
  <si>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</si>
  <si>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</si>
  <si>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</si>
  <si>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</si>
  <si>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</si>
  <si>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</si>
  <si>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</si>
  <si>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</si>
  <si>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</si>
  <si>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</si>
  <si>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</si>
  <si>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</si>
  <si>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</si>
  <si>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</si>
  <si>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</si>
  <si>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</si>
  <si>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</si>
  <si>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</si>
  <si>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</si>
  <si>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</si>
  <si>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</si>
  <si>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</si>
  <si>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</si>
  <si>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</si>
  <si>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</si>
  <si>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</si>
  <si>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</si>
  <si>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</si>
  <si>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</si>
  <si>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</si>
  <si>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</si>
  <si>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</si>
  <si>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</si>
  <si>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</si>
  <si>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</si>
  <si>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</si>
  <si>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</si>
  <si>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</si>
  <si>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</si>
  <si>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</si>
  <si>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</si>
  <si>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</si>
  <si>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</si>
  <si>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</si>
  <si>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</si>
  <si>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</si>
  <si>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</si>
  <si>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</si>
  <si>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</si>
  <si>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</si>
  <si>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</si>
  <si>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</si>
  <si>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</si>
  <si>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</si>
  <si>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</si>
  <si>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</si>
  <si>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</si>
  <si>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</si>
  <si>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</si>
  <si>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</si>
  <si>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</si>
  <si>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</si>
  <si>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</si>
  <si>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</si>
  <si>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</si>
  <si>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</si>
  <si>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</si>
  <si>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</si>
  <si>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</si>
  <si>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</si>
  <si>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</si>
  <si>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</si>
  <si>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</si>
  <si>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</si>
  <si>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</si>
  <si>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</si>
  <si>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</si>
  <si>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</si>
  <si>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</si>
  <si>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</si>
  <si>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</si>
  <si>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</si>
  <si>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</si>
  <si>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</si>
  <si>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</si>
  <si>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</si>
  <si>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</si>
  <si>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</si>
  <si>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</si>
  <si>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</si>
  <si>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</si>
  <si>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</si>
  <si>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</si>
  <si>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</si>
  <si>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</si>
  <si>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</si>
  <si>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</si>
  <si>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</si>
  <si>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</si>
  <si>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</si>
  <si>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</si>
  <si>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</si>
  <si>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</si>
  <si>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</si>
  <si>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</si>
  <si>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</si>
  <si>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</si>
  <si>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</si>
  <si>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</si>
  <si>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</si>
  <si>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</si>
  <si>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</si>
  <si>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</si>
  <si>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</si>
  <si>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</si>
  <si>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</si>
  <si>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</si>
  <si>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</si>
  <si>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</si>
  <si>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</si>
  <si>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</si>
  <si>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</si>
  <si>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</si>
  <si>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</si>
  <si>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</si>
  <si>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</si>
  <si>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</si>
  <si>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</si>
  <si>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</si>
  <si>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</si>
  <si>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</si>
  <si>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</si>
  <si>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</si>
  <si>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</si>
  <si>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</si>
  <si>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</si>
  <si>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</si>
  <si>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</si>
  <si>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</si>
  <si>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</si>
  <si>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</si>
  <si>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</si>
  <si>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</si>
  <si>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</si>
  <si>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</si>
  <si>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</si>
  <si>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</si>
  <si>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</si>
  <si>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</si>
  <si>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</si>
  <si>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</si>
  <si>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</si>
  <si>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</si>
  <si>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</si>
  <si>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</si>
  <si>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</si>
  <si>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</si>
  <si>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</si>
  <si>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</si>
  <si>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</si>
  <si>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</si>
  <si>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</si>
  <si>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</si>
  <si>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</si>
  <si>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</si>
  <si>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</si>
  <si>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</si>
  <si>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</si>
  <si>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</si>
  <si>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</si>
  <si>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</si>
  <si>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</si>
  <si>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</si>
  <si>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</si>
  <si>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</si>
  <si>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</si>
  <si>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</si>
  <si>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</si>
  <si>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</si>
  <si>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</si>
  <si>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</si>
  <si>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</si>
  <si>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</si>
  <si>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</si>
  <si>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</si>
  <si>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</si>
  <si>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</si>
  <si>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</si>
  <si>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</si>
  <si>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</si>
  <si>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</si>
  <si>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</si>
  <si>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</si>
  <si>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</si>
  <si>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</si>
  <si>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</si>
  <si>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</si>
  <si>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</si>
  <si>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</si>
  <si>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</si>
  <si>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</si>
  <si>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</si>
  <si>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</si>
  <si>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</si>
  <si>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</si>
  <si>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</si>
  <si>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</si>
  <si>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</si>
  <si>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</si>
  <si>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</si>
  <si>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</si>
  <si>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</si>
  <si>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</si>
  <si>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</si>
  <si>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</si>
  <si>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</si>
  <si>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</si>
  <si>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</si>
  <si>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</si>
  <si>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</si>
  <si>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</si>
  <si>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</si>
  <si>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</si>
  <si>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</si>
  <si>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</si>
  <si>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</si>
  <si>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</si>
  <si>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</si>
  <si>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</si>
  <si>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</si>
  <si>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</si>
  <si>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</si>
  <si>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</si>
  <si>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</si>
  <si>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</si>
  <si>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</si>
  <si>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</si>
  <si>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</si>
  <si>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</si>
  <si>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</si>
  <si>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</si>
  <si>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</si>
  <si>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</si>
  <si>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</si>
  <si>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</si>
  <si>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</si>
  <si>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</si>
  <si>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</si>
  <si>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</si>
  <si>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</si>
  <si>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</si>
  <si>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</si>
  <si>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</si>
  <si>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</si>
  <si>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</si>
  <si>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</si>
  <si>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</si>
  <si>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</si>
  <si>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</si>
  <si>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</si>
  <si>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</si>
  <si>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</si>
  <si>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</si>
  <si>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</si>
  <si>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</si>
  <si>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</si>
  <si>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</si>
  <si>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</si>
  <si>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</si>
  <si>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</si>
  <si>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</si>
  <si>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</si>
  <si>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</si>
  <si>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</si>
  <si>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</si>
  <si>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</si>
  <si>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</si>
  <si>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</si>
  <si>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</si>
  <si>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</si>
  <si>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</si>
  <si>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</si>
  <si>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</si>
  <si>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</si>
  <si>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</si>
  <si>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</si>
  <si>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</si>
  <si>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</si>
  <si>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</si>
  <si>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</si>
  <si>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</si>
  <si>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</si>
  <si>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</si>
  <si>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</si>
  <si>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</si>
  <si>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</si>
  <si>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</si>
  <si>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</si>
  <si>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</si>
  <si>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</si>
  <si>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</si>
  <si>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</si>
  <si>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</si>
  <si>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</si>
  <si>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</si>
  <si>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</si>
  <si>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</si>
  <si>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</si>
  <si>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</si>
  <si>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</si>
  <si>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</si>
  <si>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</si>
  <si>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</si>
  <si>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</si>
  <si>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</si>
  <si>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</si>
  <si>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</si>
  <si>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</si>
  <si>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</si>
  <si>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</si>
  <si>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</si>
  <si>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</si>
  <si>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</si>
  <si>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</si>
  <si>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</si>
  <si>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</si>
  <si>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</si>
  <si>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</si>
  <si>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</si>
  <si>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</si>
  <si>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</si>
  <si>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</si>
  <si>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</si>
  <si>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</si>
  <si>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</si>
  <si>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</si>
  <si>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</si>
  <si>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</si>
  <si>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</si>
  <si>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</si>
  <si>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</si>
  <si>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</si>
  <si>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</si>
  <si>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</si>
  <si>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</si>
  <si>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</si>
  <si>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</si>
  <si>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</si>
  <si>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</si>
  <si>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</si>
  <si>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</si>
  <si>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</si>
  <si>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</si>
  <si>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</si>
  <si>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</si>
  <si>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</si>
  <si>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</si>
  <si>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</si>
  <si>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</si>
  <si>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</si>
  <si>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</si>
  <si>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</si>
  <si>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</si>
  <si>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</si>
  <si>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</si>
  <si>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</si>
  <si>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</si>
  <si>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</si>
  <si>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</si>
  <si>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</si>
  <si>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</si>
  <si>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</si>
  <si>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</si>
  <si>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</si>
  <si>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</si>
  <si>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</si>
  <si>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</si>
  <si>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</si>
  <si>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</si>
  <si>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</si>
  <si>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</si>
  <si>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</si>
  <si>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</si>
  <si>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</si>
  <si>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</si>
  <si>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</si>
  <si>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</si>
  <si>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</si>
  <si>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</si>
  <si>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</si>
  <si>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</si>
  <si>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</si>
  <si>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</si>
  <si>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</si>
  <si>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</si>
  <si>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</si>
  <si>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</si>
  <si>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</si>
  <si>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</si>
  <si>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</si>
  <si>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</si>
  <si>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</si>
  <si>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</si>
  <si>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</si>
  <si>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</si>
  <si>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</si>
  <si>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</si>
  <si>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</si>
  <si>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</si>
  <si>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</si>
  <si>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</si>
  <si>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</si>
  <si>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</si>
  <si>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</si>
  <si>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</si>
  <si>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</si>
  <si>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</si>
  <si>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</si>
  <si>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</si>
  <si>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</si>
  <si>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</si>
  <si>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</si>
  <si>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</si>
  <si>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</si>
  <si>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</si>
  <si>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</si>
  <si>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</si>
  <si>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</si>
  <si>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</si>
  <si>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</si>
  <si>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</si>
  <si>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</si>
  <si>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</si>
  <si>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</si>
  <si>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</si>
  <si>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</si>
  <si>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</si>
  <si>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</si>
  <si>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</si>
  <si>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</si>
  <si>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</si>
  <si>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</si>
  <si>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</si>
  <si>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</si>
  <si>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</si>
  <si>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</si>
  <si>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</si>
  <si>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</si>
  <si>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</si>
  <si>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</si>
  <si>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</si>
  <si>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</si>
  <si>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</si>
  <si>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</si>
  <si>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</si>
  <si>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</si>
  <si>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</si>
  <si>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</si>
  <si>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</si>
  <si>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</si>
  <si>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</si>
  <si>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</si>
  <si>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</si>
  <si>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</si>
  <si>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</si>
  <si>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</si>
  <si>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</si>
  <si>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</si>
  <si>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</si>
  <si>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</si>
  <si>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</si>
  <si>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</si>
  <si>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</si>
  <si>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</si>
  <si>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</si>
  <si>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</si>
  <si>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</si>
  <si>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</si>
  <si>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</si>
  <si>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</si>
  <si>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</si>
  <si>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</si>
  <si>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</si>
  <si>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</si>
  <si>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</si>
  <si>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</si>
  <si>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</si>
  <si>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</si>
  <si>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</si>
  <si>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</si>
  <si>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</si>
  <si>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</si>
  <si>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</si>
  <si>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</si>
  <si>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</si>
  <si>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</si>
  <si>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</si>
  <si>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</si>
  <si>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</si>
  <si>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</si>
  <si>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</si>
  <si>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</si>
  <si>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</si>
  <si>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</si>
  <si>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</si>
  <si>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</si>
  <si>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</si>
  <si>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</si>
  <si>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</si>
  <si>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</si>
  <si>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</si>
  <si>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</si>
  <si>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</si>
  <si>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</si>
  <si>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</si>
  <si>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</si>
  <si>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</si>
  <si>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</si>
  <si>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</si>
  <si>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</si>
  <si>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</si>
  <si>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</si>
  <si>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</si>
  <si>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</si>
  <si>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</si>
  <si>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</si>
  <si>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</si>
  <si>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</si>
  <si>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</si>
  <si>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</si>
  <si>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</si>
  <si>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</si>
  <si>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</si>
  <si>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</si>
  <si>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</si>
  <si>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</si>
  <si>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</si>
  <si>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</si>
  <si>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</si>
  <si>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</si>
  <si>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</si>
  <si>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</si>
  <si>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</si>
  <si>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</si>
  <si>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</si>
  <si>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</si>
  <si>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</si>
  <si>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</si>
  <si>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</si>
  <si>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</si>
  <si>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</si>
  <si>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</si>
  <si>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</si>
  <si>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</si>
  <si>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</si>
  <si>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</si>
  <si>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</si>
  <si>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</si>
  <si>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</si>
  <si>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</si>
  <si>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</si>
  <si>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</si>
  <si>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</si>
  <si>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</si>
  <si>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</si>
  <si>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</si>
  <si>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</si>
  <si>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</si>
  <si>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</si>
  <si>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</si>
  <si>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</si>
  <si>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</si>
  <si>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</si>
  <si>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</si>
  <si>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</si>
  <si>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</si>
  <si>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</si>
  <si>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</si>
  <si>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</si>
  <si>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</si>
  <si>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</si>
  <si>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</si>
  <si>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</si>
  <si>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</si>
  <si>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</si>
  <si>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</si>
  <si>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</si>
  <si>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</si>
  <si>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</si>
  <si>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</si>
  <si>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</si>
  <si>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</si>
  <si>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</si>
  <si>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</si>
  <si>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</si>
  <si>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</si>
  <si>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</si>
  <si>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</si>
  <si>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</si>
  <si>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</si>
  <si>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</si>
  <si>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</si>
  <si>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</si>
  <si>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</si>
  <si>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</si>
  <si>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</si>
  <si>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</si>
  <si>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</si>
  <si>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</si>
  <si>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</si>
  <si>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</si>
  <si>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</si>
  <si>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</si>
  <si>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</si>
  <si>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</si>
  <si>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</si>
  <si>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</si>
  <si>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</si>
  <si>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</si>
  <si>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</si>
  <si>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</si>
  <si>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</si>
  <si>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</si>
  <si>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</si>
  <si>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</si>
  <si>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</si>
  <si>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</si>
  <si>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</si>
  <si>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</si>
  <si>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</si>
  <si>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</si>
  <si>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</si>
  <si>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</si>
  <si>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</si>
  <si>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</si>
  <si>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</si>
  <si>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</si>
  <si>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</si>
  <si>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</si>
  <si>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</si>
  <si>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</si>
  <si>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</si>
  <si>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</si>
  <si>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</si>
  <si>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</si>
  <si>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</si>
  <si>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</si>
  <si>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</si>
  <si>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</si>
  <si>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</si>
  <si>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</si>
  <si>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</si>
  <si>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</si>
  <si>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</si>
  <si>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</si>
  <si>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</si>
  <si>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</si>
  <si>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</si>
  <si>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</si>
  <si>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</si>
  <si>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</si>
  <si>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</si>
  <si>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</si>
  <si>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</si>
  <si>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</si>
  <si>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</si>
  <si>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</si>
  <si>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</si>
  <si>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</si>
  <si>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</si>
  <si>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</si>
  <si>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</si>
  <si>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</si>
  <si>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</si>
  <si>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</si>
  <si>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</si>
  <si>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</si>
  <si>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</si>
  <si>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</si>
  <si>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</si>
  <si>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</si>
  <si>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</si>
  <si>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</si>
  <si>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</si>
  <si>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</si>
  <si>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</si>
  <si>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</si>
  <si>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</si>
  <si>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</si>
  <si>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</si>
  <si>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</si>
  <si>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</si>
  <si>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</si>
  <si>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</si>
  <si>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</si>
  <si>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</si>
  <si>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</si>
  <si>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</si>
  <si>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</si>
  <si>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</si>
  <si>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</si>
  <si>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</si>
  <si>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</si>
  <si>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</si>
  <si>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</si>
  <si>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</si>
  <si>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</si>
  <si>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</si>
  <si>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</si>
  <si>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</si>
  <si>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</si>
  <si>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</si>
  <si>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</si>
  <si>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</si>
  <si>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</si>
  <si>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</si>
  <si>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</si>
  <si>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</si>
  <si>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</si>
  <si>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</si>
  <si>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</si>
  <si>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</si>
  <si>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</si>
  <si>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</si>
  <si>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</si>
  <si>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</si>
  <si>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</si>
  <si>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</si>
  <si>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</si>
  <si>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</si>
  <si>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</si>
  <si>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</si>
  <si>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</si>
  <si>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</si>
  <si>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</si>
  <si>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</si>
  <si>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</si>
  <si>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</si>
  <si>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</si>
  <si>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</si>
  <si>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</si>
  <si>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</si>
  <si>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</si>
  <si>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</si>
  <si>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</si>
  <si>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</si>
  <si>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</si>
  <si>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</si>
  <si>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</si>
  <si>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</si>
  <si>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</si>
  <si>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</si>
  <si>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</si>
  <si>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</si>
  <si>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</si>
  <si>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</si>
  <si>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</si>
  <si>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</si>
  <si>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</si>
  <si>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</si>
  <si>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</si>
  <si>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</si>
  <si>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</si>
  <si>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</si>
  <si>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</si>
  <si>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</si>
  <si>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</si>
  <si>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</si>
  <si>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</si>
  <si>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</si>
  <si>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</si>
  <si>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</si>
  <si>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</si>
  <si>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</si>
  <si>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</si>
  <si>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</si>
  <si>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</si>
  <si>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</si>
  <si>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</si>
  <si>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</si>
  <si>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</si>
  <si>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</si>
  <si>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</si>
  <si>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</si>
  <si>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</si>
  <si>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</si>
  <si>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</si>
  <si>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</si>
  <si>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</si>
  <si>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</si>
  <si>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</si>
  <si>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</si>
  <si>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</si>
  <si>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</si>
  <si>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</si>
  <si>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</si>
  <si>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</si>
  <si>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</si>
  <si>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</si>
  <si>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</si>
  <si>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</si>
  <si>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</si>
  <si>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</si>
  <si>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</si>
  <si>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</si>
  <si>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</si>
  <si>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</si>
  <si>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</si>
  <si>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</si>
  <si>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</si>
  <si>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</si>
  <si>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</si>
  <si>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</si>
  <si>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</si>
  <si>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</si>
  <si>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</si>
  <si>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</si>
  <si>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</si>
  <si>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</si>
  <si>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</si>
  <si>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</si>
  <si>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</si>
  <si>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</si>
  <si>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</si>
  <si>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</si>
  <si>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</si>
  <si>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</si>
  <si>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</si>
  <si>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</si>
  <si>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</si>
  <si>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</si>
  <si>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</si>
  <si>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</si>
  <si>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</si>
  <si>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</si>
  <si>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</si>
  <si>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</si>
  <si>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</si>
  <si>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</si>
  <si>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</si>
  <si>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</si>
  <si>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</si>
  <si>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</si>
  <si>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</si>
  <si>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</si>
  <si>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</si>
  <si>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</si>
  <si>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</si>
  <si>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</si>
  <si>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</si>
  <si>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</si>
  <si>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</si>
  <si>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</si>
  <si>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</si>
  <si>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</si>
  <si>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</si>
  <si>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</si>
  <si>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</si>
  <si>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</si>
  <si>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</si>
  <si>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</si>
  <si>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</si>
  <si>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</si>
  <si>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</si>
  <si>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</si>
  <si>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</si>
  <si>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</si>
  <si>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</si>
  <si>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</si>
  <si>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</si>
  <si>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</si>
  <si>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</si>
  <si>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</si>
  <si>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</si>
  <si>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</si>
  <si>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</si>
  <si>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</si>
  <si>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</si>
  <si>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</si>
  <si>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</si>
  <si>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</si>
  <si>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</si>
  <si>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</si>
  <si>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</si>
  <si>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</si>
  <si>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</si>
  <si>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</si>
  <si>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</si>
  <si>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</si>
  <si>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</si>
  <si>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</si>
  <si>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</si>
  <si>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</si>
  <si>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</si>
  <si>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</si>
  <si>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</si>
  <si>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</si>
  <si>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</si>
  <si>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</si>
  <si>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</si>
  <si>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</si>
  <si>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</si>
  <si>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</si>
  <si>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</si>
  <si>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</si>
  <si>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</si>
  <si>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</si>
  <si>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</si>
  <si>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</si>
  <si>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</si>
  <si>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</si>
  <si>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</si>
  <si>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</si>
  <si>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</si>
  <si>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</si>
  <si>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</si>
  <si>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</si>
  <si>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</si>
  <si>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</si>
  <si>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</si>
  <si>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</si>
  <si>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</si>
  <si>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</si>
  <si>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</si>
  <si>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</si>
  <si>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</si>
  <si>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</si>
  <si>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</si>
  <si>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</si>
  <si>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</si>
  <si>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</si>
  <si>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</si>
  <si>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</si>
  <si>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</si>
  <si>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</si>
  <si>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</si>
  <si>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</si>
  <si>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</si>
  <si>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</si>
  <si>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</si>
  <si>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</si>
  <si>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</si>
  <si>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</si>
  <si>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</si>
  <si>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</si>
  <si>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</si>
  <si>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</si>
  <si>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</si>
  <si>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</si>
  <si>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</si>
  <si>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</si>
  <si>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</si>
  <si>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</si>
  <si>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</si>
  <si>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</si>
  <si>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</si>
  <si>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</si>
  <si>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</si>
  <si>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</si>
  <si>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</si>
  <si>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</si>
  <si>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</si>
  <si>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</si>
  <si>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</si>
  <si>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</si>
  <si>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</si>
  <si>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</si>
  <si>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</si>
  <si>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</si>
  <si>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</si>
  <si>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</si>
  <si>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</si>
  <si>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</si>
  <si>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</si>
  <si>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</si>
  <si>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</si>
  <si>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</si>
  <si>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</si>
  <si>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</si>
  <si>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</si>
  <si>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</si>
  <si>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</si>
  <si>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</si>
  <si>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</si>
  <si>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</si>
  <si>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</si>
  <si>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</si>
  <si>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</si>
  <si>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</si>
  <si>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</si>
  <si>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</si>
  <si>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</si>
  <si>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</si>
  <si>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</si>
  <si>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</si>
  <si>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</si>
  <si>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</si>
  <si>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</si>
  <si>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</si>
  <si>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</si>
  <si>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</si>
  <si>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</si>
  <si>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</si>
  <si>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</si>
  <si>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</si>
  <si>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</si>
  <si>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</si>
  <si>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</si>
  <si>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</si>
  <si>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</si>
  <si>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</si>
  <si>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</si>
  <si>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</si>
  <si>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</si>
  <si>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</si>
  <si>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</si>
  <si>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</si>
  <si>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</si>
  <si>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</si>
  <si>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</si>
  <si>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</si>
  <si>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</si>
  <si>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</si>
  <si>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</si>
  <si>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</si>
  <si>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</si>
  <si>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</si>
  <si>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</si>
  <si>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</si>
  <si>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</si>
  <si>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</si>
  <si>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</si>
  <si>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</si>
  <si>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</si>
  <si>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</si>
  <si>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</si>
  <si>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</si>
  <si>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</si>
  <si>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</si>
  <si>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</si>
  <si>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</si>
  <si>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</si>
  <si>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</si>
  <si>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</si>
  <si>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</si>
  <si>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</si>
  <si>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</si>
  <si>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</si>
  <si>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</si>
  <si>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</si>
  <si>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</si>
  <si>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</si>
  <si>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</si>
  <si>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</si>
  <si>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</si>
  <si>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</si>
  <si>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</si>
  <si>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</si>
  <si>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</si>
  <si>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</si>
  <si>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</si>
  <si>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</si>
  <si>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</si>
  <si>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</si>
  <si>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</si>
  <si>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</si>
  <si>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</si>
  <si>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</si>
  <si>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</si>
  <si>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</si>
  <si>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</si>
  <si>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</si>
  <si>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</si>
  <si>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</si>
  <si>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</si>
  <si>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</si>
  <si>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</si>
  <si>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</si>
  <si>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</si>
  <si>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</si>
  <si>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</si>
  <si>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</si>
  <si>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</si>
  <si>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</si>
  <si>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</si>
  <si>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</si>
  <si>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</si>
  <si>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</si>
  <si>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</si>
  <si>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</si>
  <si>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</si>
  <si>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</si>
  <si>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</si>
  <si>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</si>
  <si>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</si>
  <si>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</si>
  <si>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</si>
  <si>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</si>
  <si>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</si>
  <si>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</si>
  <si>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</si>
  <si>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</si>
  <si>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</si>
  <si>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</si>
  <si>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</si>
  <si>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</si>
  <si>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</si>
  <si>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</si>
  <si>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</si>
  <si>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</si>
  <si>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</si>
  <si>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</si>
  <si>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</si>
  <si>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</si>
  <si>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</si>
  <si>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</si>
  <si>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</si>
  <si>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</si>
  <si>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</si>
  <si>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</si>
  <si>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</si>
  <si>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</si>
  <si>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</si>
  <si>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</si>
  <si>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</si>
  <si>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</si>
  <si>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</si>
  <si>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</si>
  <si>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</si>
  <si>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</si>
  <si>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</si>
  <si>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</si>
  <si>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</si>
  <si>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</si>
  <si>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</si>
  <si>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</si>
  <si>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</si>
  <si>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</si>
  <si>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</si>
  <si>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</si>
  <si>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</si>
  <si>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</si>
  <si>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</si>
  <si>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</si>
  <si>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</si>
  <si>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</si>
  <si>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</si>
  <si>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</si>
  <si>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</si>
  <si>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</si>
  <si>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</si>
  <si>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</si>
  <si>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</si>
  <si>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</si>
  <si>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</si>
  <si>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</si>
  <si>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</si>
  <si>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</si>
  <si>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</si>
  <si>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</si>
  <si>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</si>
  <si>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</si>
  <si>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</si>
  <si>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</si>
  <si>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</si>
  <si>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</si>
  <si>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</si>
  <si>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</si>
  <si>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</si>
  <si>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</si>
  <si>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</si>
  <si>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</si>
  <si>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</si>
  <si>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</si>
  <si>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</si>
  <si>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</si>
  <si>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</si>
  <si>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</si>
  <si>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</si>
  <si>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</si>
  <si>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</si>
  <si>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</si>
  <si>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</si>
  <si>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</si>
  <si>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</si>
  <si>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</si>
  <si>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</si>
  <si>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</si>
  <si>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</si>
  <si>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</si>
  <si>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</si>
  <si>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</si>
  <si>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</si>
  <si>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</si>
  <si>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</si>
  <si>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</si>
  <si>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</si>
  <si>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</si>
  <si>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</si>
  <si>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</si>
  <si>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</si>
  <si>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</si>
  <si>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</si>
  <si>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</si>
  <si>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</si>
  <si>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</si>
  <si>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</si>
  <si>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</si>
  <si>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</si>
  <si>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</si>
  <si>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</si>
  <si>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</si>
  <si>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</si>
  <si>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</si>
  <si>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</si>
  <si>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</si>
  <si>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</si>
  <si>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</si>
  <si>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</si>
  <si>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</si>
  <si>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</si>
  <si>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</si>
  <si>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</si>
  <si>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</si>
  <si>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</si>
  <si>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</si>
  <si>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</si>
  <si>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</si>
  <si>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</si>
  <si>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</si>
  <si>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</si>
  <si>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</si>
  <si>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</si>
  <si>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</si>
  <si>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</si>
  <si>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</si>
  <si>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</si>
  <si>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</si>
  <si>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</si>
  <si>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</si>
  <si>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</si>
  <si>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</si>
  <si>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</si>
  <si>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</si>
  <si>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</si>
  <si>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</si>
  <si>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</si>
  <si>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</si>
  <si>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</si>
  <si>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</si>
  <si>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</si>
  <si>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</si>
  <si>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</si>
  <si>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</si>
  <si>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</si>
  <si>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</si>
  <si>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</si>
  <si>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</si>
  <si>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</si>
  <si>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</si>
  <si>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</si>
  <si>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</si>
  <si>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</si>
  <si>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</si>
  <si>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</si>
  <si>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</si>
  <si>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</si>
  <si>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</si>
  <si>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</si>
  <si>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</si>
  <si>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</si>
  <si>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</si>
  <si>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</si>
  <si>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</si>
  <si>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</si>
  <si>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</si>
  <si>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</si>
  <si>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</si>
  <si>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</si>
  <si>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</si>
  <si>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</si>
  <si>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</si>
  <si>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</si>
  <si>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</si>
  <si>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</si>
  <si>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</si>
  <si>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</si>
  <si>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</si>
  <si>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</si>
  <si>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</si>
  <si>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</si>
  <si>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</si>
  <si>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</si>
  <si>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</si>
  <si>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</si>
  <si>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</si>
  <si>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</si>
  <si>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</si>
  <si>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</si>
  <si>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</si>
  <si>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</si>
  <si>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</si>
  <si>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</si>
  <si>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</si>
  <si>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</si>
  <si>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</si>
  <si>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</si>
  <si>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</si>
  <si>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</si>
  <si>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</si>
  <si>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</si>
  <si>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</si>
  <si>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</si>
  <si>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</si>
  <si>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</si>
  <si>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</si>
  <si>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</si>
  <si>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</si>
  <si>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</si>
  <si>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</si>
  <si>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</si>
  <si>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</si>
  <si>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</si>
  <si>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</si>
  <si>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</si>
  <si>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</si>
  <si>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</si>
  <si>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</si>
  <si>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</si>
  <si>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</si>
  <si>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</si>
  <si>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</si>
  <si>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</si>
  <si>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</si>
  <si>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</si>
  <si>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</si>
  <si>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</si>
  <si>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</si>
  <si>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</si>
  <si>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</si>
  <si>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</si>
  <si>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</si>
  <si>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</si>
  <si>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</si>
  <si>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</si>
  <si>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</si>
  <si>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</si>
  <si>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</si>
  <si>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</si>
  <si>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</si>
  <si>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</si>
  <si>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</si>
  <si>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</si>
  <si>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</si>
  <si>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</si>
  <si>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</si>
  <si>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</si>
  <si>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</si>
  <si>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</si>
  <si>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</si>
  <si>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</si>
  <si>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</si>
  <si>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</si>
  <si>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</si>
  <si>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</si>
  <si>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</si>
  <si>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</si>
  <si>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</si>
  <si>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</si>
  <si>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</si>
  <si>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</si>
  <si>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</si>
  <si>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</si>
  <si>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</si>
  <si>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</si>
  <si>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</si>
  <si>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</si>
  <si>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</si>
  <si>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</si>
  <si>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</si>
  <si>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</si>
  <si>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</si>
  <si>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</si>
  <si>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</si>
  <si>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</si>
  <si>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</si>
  <si>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</si>
  <si>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</si>
  <si>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</si>
  <si>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</si>
  <si>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</si>
  <si>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</si>
  <si>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</si>
  <si>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</si>
  <si>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</si>
  <si>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</si>
  <si>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</si>
  <si>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</si>
  <si>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</si>
  <si>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</si>
  <si>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</si>
  <si>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</si>
  <si>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</si>
  <si>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</si>
  <si>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</si>
  <si>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</si>
  <si>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</si>
  <si>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</si>
  <si>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</si>
  <si>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</si>
  <si>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</si>
  <si>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</si>
  <si>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</si>
  <si>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</si>
  <si>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</si>
  <si>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</si>
  <si>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</si>
  <si>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</si>
  <si>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</si>
  <si>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</si>
  <si>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</si>
  <si>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</si>
  <si>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</si>
  <si>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</si>
  <si>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</si>
  <si>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</si>
  <si>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</si>
  <si>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</si>
  <si>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</si>
  <si>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</si>
  <si>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</si>
  <si>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</si>
  <si>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</si>
  <si>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</si>
  <si>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</si>
  <si>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</si>
  <si>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</si>
  <si>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</si>
  <si>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</si>
  <si>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</si>
  <si>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</si>
  <si>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</si>
  <si>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</si>
  <si>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</si>
  <si>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</si>
  <si>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</si>
  <si>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</si>
  <si>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</si>
  <si>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</si>
  <si>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</si>
  <si>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</si>
  <si>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</si>
  <si>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</si>
  <si>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</si>
  <si>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</si>
  <si>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</si>
  <si>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</si>
  <si>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</si>
  <si>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</si>
  <si>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</si>
  <si>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</si>
  <si>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</si>
  <si>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</si>
  <si>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</si>
  <si>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</si>
  <si>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</si>
  <si>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</si>
  <si>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</si>
  <si>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</si>
  <si>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</si>
  <si>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</si>
  <si>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</si>
  <si>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</si>
  <si>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</si>
  <si>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</si>
  <si>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</si>
  <si>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</si>
  <si>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</si>
  <si>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</si>
  <si>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</si>
  <si>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</si>
  <si>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</si>
  <si>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</si>
  <si>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</si>
  <si>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</si>
  <si>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</si>
  <si>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</si>
  <si>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</si>
  <si>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</si>
  <si>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</si>
  <si>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</si>
  <si>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</si>
  <si>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</si>
  <si>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</si>
  <si>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</si>
  <si>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</si>
  <si>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</si>
  <si>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</si>
  <si>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</si>
  <si>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</si>
  <si>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</si>
  <si>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</si>
  <si>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</si>
  <si>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</si>
  <si>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</si>
  <si>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</si>
  <si>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</si>
  <si>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</si>
  <si>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</si>
  <si>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</si>
  <si>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</si>
  <si>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</si>
  <si>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</si>
  <si>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</si>
  <si>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</si>
  <si>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</si>
  <si>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</si>
  <si>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</si>
  <si>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</si>
  <si>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</si>
  <si>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</si>
  <si>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</si>
  <si>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</si>
  <si>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</si>
  <si>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</si>
  <si>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</si>
  <si>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</si>
  <si>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</si>
  <si>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</si>
  <si>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</si>
  <si>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</si>
  <si>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</si>
  <si>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</si>
  <si>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</si>
  <si>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</si>
  <si>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</si>
  <si>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</si>
  <si>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</si>
  <si>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</si>
  <si>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</si>
  <si>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</si>
  <si>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</si>
  <si>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</si>
  <si>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</si>
  <si>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</si>
  <si>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</si>
  <si>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</si>
  <si>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</si>
  <si>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</si>
  <si>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</si>
  <si>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</si>
  <si>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</si>
  <si>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</si>
  <si>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</si>
  <si>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</si>
  <si>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</si>
  <si>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</si>
  <si>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</si>
  <si>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</si>
  <si>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</si>
  <si>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</si>
  <si>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</si>
  <si>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</si>
  <si>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</si>
  <si>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</si>
  <si>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</si>
  <si>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</si>
  <si>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</si>
  <si>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</si>
  <si>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</si>
  <si>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</si>
  <si>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</si>
  <si>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</si>
  <si>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</si>
  <si>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</si>
  <si>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</si>
  <si>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</si>
  <si>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</si>
  <si>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</si>
  <si>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</si>
  <si>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</si>
  <si>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</si>
  <si>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</si>
  <si>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</si>
  <si>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</si>
  <si>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</si>
  <si>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</si>
  <si>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</si>
  <si>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</si>
  <si>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</si>
  <si>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</si>
  <si>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</si>
  <si>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</si>
  <si>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</si>
  <si>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</si>
  <si>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</si>
  <si>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</si>
  <si>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</si>
  <si>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</si>
  <si>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</si>
  <si>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</si>
  <si>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</si>
  <si>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</si>
  <si>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</si>
  <si>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</si>
  <si>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</si>
  <si>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</si>
  <si>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</si>
  <si>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</si>
  <si>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</si>
  <si>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</si>
  <si>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</si>
  <si>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</si>
  <si>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</si>
  <si>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</si>
  <si>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</si>
  <si>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</si>
  <si>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</si>
  <si>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</si>
  <si>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</si>
  <si>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</si>
  <si>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</si>
  <si>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</si>
  <si>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</si>
  <si>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</si>
  <si>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</si>
  <si>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</si>
  <si>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</si>
  <si>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</si>
  <si>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</si>
  <si>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</si>
  <si>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</si>
  <si>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</si>
  <si>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</si>
  <si>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</si>
  <si>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</si>
  <si>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</si>
  <si>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</si>
  <si>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</si>
  <si>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</si>
  <si>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</si>
  <si>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</si>
  <si>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</si>
  <si>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</si>
  <si>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</si>
  <si>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</si>
  <si>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</si>
  <si>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</si>
  <si>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</si>
  <si>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</si>
  <si>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</si>
  <si>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</si>
  <si>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</si>
  <si>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</si>
  <si>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</si>
  <si>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</si>
  <si>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</si>
  <si>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</si>
  <si>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</si>
  <si>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</si>
  <si>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</si>
  <si>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</si>
  <si>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</si>
  <si>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</si>
  <si>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</si>
  <si>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</si>
  <si>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</si>
  <si>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</si>
  <si>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</si>
  <si>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</si>
  <si>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</si>
  <si>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</si>
  <si>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</si>
  <si>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</si>
  <si>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</si>
  <si>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</si>
  <si>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</si>
  <si>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</si>
  <si>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</si>
  <si>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</si>
  <si>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</si>
  <si>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</si>
  <si>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</si>
  <si>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</si>
  <si>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</si>
  <si>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</si>
  <si>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</si>
  <si>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</si>
  <si>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</si>
  <si>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</si>
  <si>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</si>
  <si>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</si>
  <si>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</si>
  <si>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</si>
  <si>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</si>
  <si>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</si>
  <si>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</si>
  <si>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</si>
  <si>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</si>
  <si>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</si>
  <si>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</si>
  <si>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</si>
  <si>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</si>
  <si>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</si>
  <si>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</si>
  <si>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</si>
  <si>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</si>
  <si>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</si>
  <si>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</si>
  <si>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</si>
  <si>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</si>
  <si>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</si>
  <si>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</si>
  <si>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</si>
  <si>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</si>
  <si>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</si>
  <si>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</si>
  <si>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</si>
  <si>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</si>
  <si>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</si>
  <si>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</si>
  <si>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</si>
  <si>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</si>
  <si>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</si>
  <si>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</si>
  <si>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</si>
  <si>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</si>
  <si>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</si>
  <si>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</si>
  <si>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</si>
  <si>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</si>
  <si>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</si>
  <si>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</si>
  <si>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</si>
  <si>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</si>
  <si>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</si>
  <si>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</si>
  <si>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</si>
  <si>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</si>
  <si>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</si>
  <si>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</si>
  <si>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</si>
  <si>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</si>
  <si>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</si>
  <si>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</si>
  <si>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</si>
  <si>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</si>
  <si>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</si>
  <si>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</si>
  <si>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</si>
  <si>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</si>
  <si>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</si>
  <si>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</si>
  <si>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</si>
  <si>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</si>
  <si>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</si>
  <si>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</si>
  <si>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</si>
  <si>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</si>
  <si>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</si>
  <si>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</si>
  <si>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</si>
  <si>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</si>
  <si>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</si>
  <si>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</si>
  <si>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</si>
  <si>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</si>
  <si>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</si>
  <si>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</si>
  <si>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</si>
  <si>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</si>
  <si>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</si>
  <si>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</si>
  <si>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</si>
  <si>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</si>
  <si>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</si>
  <si>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</si>
  <si>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</si>
  <si>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</si>
  <si>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</si>
  <si>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</si>
  <si>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</si>
  <si>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</si>
  <si>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</si>
  <si>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</si>
  <si>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</si>
  <si>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</si>
  <si>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</si>
  <si>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</si>
  <si>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</si>
  <si>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</si>
  <si>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</si>
  <si>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</si>
  <si>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</si>
  <si>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</si>
  <si>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</si>
  <si>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</si>
  <si>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</si>
  <si>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</si>
  <si>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</si>
  <si>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</si>
  <si>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</si>
  <si>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</si>
  <si>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</si>
  <si>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</si>
  <si>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</si>
  <si>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</si>
  <si>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</si>
  <si>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</si>
  <si>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</si>
  <si>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</si>
  <si>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</si>
  <si>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</si>
  <si>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</si>
  <si>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</si>
  <si>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</si>
  <si>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</si>
  <si>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</si>
  <si>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</si>
  <si>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</si>
  <si>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</si>
  <si>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</si>
  <si>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</si>
  <si>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</si>
  <si>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</si>
  <si>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</si>
  <si>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</si>
  <si>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</si>
  <si>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</si>
  <si>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</si>
  <si>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</si>
  <si>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</si>
  <si>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</si>
  <si>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</si>
  <si>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</si>
  <si>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</si>
  <si>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</si>
  <si>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</si>
  <si>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</si>
  <si>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</si>
  <si>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</si>
  <si>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</si>
  <si>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</si>
  <si>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</si>
  <si>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</si>
  <si>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</si>
  <si>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</si>
  <si>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</si>
  <si>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</si>
  <si>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</si>
  <si>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</si>
  <si>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</si>
  <si>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</si>
  <si>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</si>
  <si>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</si>
  <si>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</si>
  <si>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</si>
  <si>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</si>
  <si>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</si>
  <si>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</si>
  <si>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</si>
  <si>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</si>
  <si>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</si>
  <si>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</si>
  <si>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</si>
  <si>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</si>
  <si>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</si>
  <si>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</si>
  <si>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</si>
  <si>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</si>
  <si>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</si>
  <si>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</si>
  <si>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</si>
  <si>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</si>
  <si>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</si>
  <si>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</si>
  <si>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</si>
  <si>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</si>
  <si>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</si>
  <si>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</si>
  <si>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</si>
  <si>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</si>
  <si>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</si>
  <si>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</si>
  <si>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</si>
  <si>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</si>
  <si>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</si>
  <si>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</si>
  <si>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</si>
  <si>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</si>
  <si>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</si>
  <si>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</si>
  <si>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</si>
  <si>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</si>
  <si>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</si>
  <si>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</si>
  <si>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</si>
  <si>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</si>
  <si>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</si>
  <si>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</si>
  <si>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</si>
  <si>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</si>
  <si>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</si>
  <si>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</si>
  <si>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</si>
  <si>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</si>
  <si>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</si>
  <si>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</si>
  <si>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</si>
  <si>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</si>
  <si>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</si>
  <si>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</si>
  <si>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</si>
  <si>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</si>
  <si>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</si>
  <si>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</si>
  <si>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</si>
  <si>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</si>
  <si>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</si>
  <si>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</si>
  <si>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</si>
  <si>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</si>
  <si>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</si>
  <si>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</si>
  <si>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</si>
  <si>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</si>
  <si>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</si>
  <si>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</si>
  <si>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</si>
  <si>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</si>
  <si>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</si>
  <si>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</si>
  <si>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</si>
  <si>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</si>
  <si>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</si>
  <si>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</si>
  <si>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</si>
  <si>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</si>
  <si>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</si>
  <si>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</si>
  <si>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</si>
  <si>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</si>
  <si>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</si>
  <si>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</si>
  <si>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</si>
  <si>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</si>
  <si>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</si>
  <si>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</si>
  <si>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</si>
  <si>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</si>
  <si>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</si>
  <si>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</si>
  <si>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</si>
  <si>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</si>
  <si>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</si>
  <si>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</si>
  <si>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</si>
  <si>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</si>
  <si>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</si>
  <si>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</si>
  <si>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</si>
  <si>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</si>
  <si>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</si>
  <si>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</si>
  <si>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</si>
  <si>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</si>
  <si>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</si>
  <si>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</si>
  <si>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</si>
  <si>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</si>
  <si>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</si>
  <si>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</si>
  <si>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</si>
  <si>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</si>
  <si>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</si>
  <si>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</si>
  <si>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</si>
  <si>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</si>
  <si>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</si>
  <si>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</si>
  <si>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</si>
  <si>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</si>
  <si>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</si>
  <si>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</si>
  <si>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</si>
  <si>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</si>
  <si>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</si>
  <si>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</si>
  <si>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</si>
  <si>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</si>
  <si>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</si>
  <si>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</si>
  <si>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</si>
  <si>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</si>
  <si>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</si>
  <si>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</si>
  <si>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</si>
  <si>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</si>
  <si>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</si>
  <si>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</si>
  <si>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</si>
  <si>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</si>
  <si>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</si>
  <si>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</si>
  <si>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</si>
  <si>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</si>
  <si>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</si>
  <si>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</si>
  <si>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</si>
  <si>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</si>
  <si>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</si>
  <si>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</si>
  <si>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</si>
  <si>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</si>
  <si>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</si>
  <si>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</si>
  <si>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</si>
  <si>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</si>
  <si>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</si>
  <si>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</si>
  <si>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</si>
  <si>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</si>
  <si>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</si>
  <si>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</si>
  <si>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</si>
  <si>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</si>
  <si>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</si>
  <si>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</si>
  <si>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</si>
  <si>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</si>
  <si>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</si>
  <si>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</si>
  <si>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</si>
  <si>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</si>
  <si>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</si>
  <si>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</si>
  <si>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</si>
  <si>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</si>
  <si>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</si>
  <si>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</si>
  <si>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</si>
  <si>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</si>
  <si>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</si>
  <si>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</si>
  <si>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</si>
  <si>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</si>
  <si>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</si>
  <si>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</si>
  <si>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</si>
  <si>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</si>
  <si>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</si>
  <si>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</si>
  <si>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</si>
  <si>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</si>
  <si>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</si>
  <si>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</si>
  <si>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</si>
  <si>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</si>
  <si>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</si>
  <si>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</si>
  <si>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</si>
  <si>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</si>
  <si>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</si>
  <si>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</si>
  <si>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</si>
  <si>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</si>
  <si>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</si>
  <si>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</si>
  <si>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</si>
  <si>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</si>
  <si>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</si>
  <si>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</si>
  <si>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</si>
  <si>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</si>
  <si>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</si>
  <si>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</si>
  <si>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</si>
  <si>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</si>
  <si>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</si>
  <si>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</si>
  <si>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</si>
  <si>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</si>
  <si>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</si>
  <si>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</si>
  <si>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</si>
  <si>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</si>
  <si>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</si>
  <si>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</si>
  <si>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</si>
  <si>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</si>
  <si>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</si>
  <si>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</si>
  <si>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</si>
  <si>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</si>
  <si>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</si>
  <si>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</si>
  <si>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</si>
  <si>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</si>
  <si>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</si>
  <si>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</si>
  <si>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</si>
  <si>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</si>
  <si>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</si>
  <si>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</si>
  <si>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</si>
  <si>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</si>
  <si>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</si>
  <si>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</si>
  <si>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</si>
  <si>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</si>
  <si>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</si>
  <si>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</si>
  <si>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</si>
  <si>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</si>
  <si>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</si>
  <si>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</si>
  <si>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</si>
  <si>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</si>
  <si>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</si>
  <si>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</si>
  <si>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</si>
  <si>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</si>
  <si>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</si>
  <si>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</si>
  <si>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</si>
  <si>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</si>
  <si>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</si>
  <si>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</si>
  <si>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</si>
  <si>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</si>
  <si>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</si>
  <si>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</si>
  <si>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</si>
  <si>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</si>
  <si>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</si>
  <si>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</si>
  <si>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</si>
  <si>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</si>
  <si>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</si>
  <si>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</si>
  <si>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</si>
  <si>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</si>
  <si>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</si>
  <si>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</si>
  <si>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</si>
  <si>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</si>
  <si>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</si>
  <si>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</si>
  <si>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</si>
  <si>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</si>
  <si>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</si>
  <si>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</si>
  <si>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</si>
  <si>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</si>
  <si>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</si>
  <si>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</si>
  <si>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</si>
  <si>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</si>
  <si>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</si>
  <si>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</si>
  <si>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</si>
  <si>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</si>
  <si>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</si>
  <si>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</si>
  <si>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</si>
  <si>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</si>
  <si>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</si>
  <si>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</si>
  <si>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</si>
  <si>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</si>
  <si>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</si>
  <si>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</si>
  <si>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</si>
  <si>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</si>
  <si>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</si>
  <si>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</si>
  <si>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</si>
  <si>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</si>
  <si>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</si>
  <si>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</si>
  <si>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</si>
  <si>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</si>
  <si>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</si>
  <si>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</si>
  <si>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</si>
  <si>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</si>
  <si>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</si>
  <si>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</si>
  <si>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</si>
  <si>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</si>
  <si>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</si>
  <si>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</si>
  <si>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</si>
  <si>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</si>
  <si>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</si>
  <si>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</si>
  <si>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</si>
  <si>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</si>
  <si>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</si>
  <si>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</si>
  <si>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</si>
  <si>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</si>
  <si>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</si>
  <si>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</si>
  <si>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</si>
  <si>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</si>
  <si>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</si>
  <si>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</si>
  <si>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</si>
  <si>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</si>
  <si>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</si>
  <si>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</si>
  <si>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</si>
  <si>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</si>
  <si>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</si>
  <si>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</si>
  <si>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</si>
  <si>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</si>
  <si>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</si>
  <si>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</si>
  <si>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</si>
  <si>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</si>
  <si>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</si>
  <si>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</si>
  <si>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</si>
  <si>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</si>
  <si>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</si>
  <si>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</si>
  <si>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</si>
  <si>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</si>
  <si>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</si>
  <si>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</si>
  <si>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</si>
  <si>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</si>
  <si>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</si>
  <si>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</si>
  <si>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</si>
  <si>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</si>
  <si>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</si>
  <si>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</si>
  <si>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</si>
  <si>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</si>
  <si>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</si>
  <si>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</si>
  <si>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</si>
  <si>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</si>
  <si>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</si>
  <si>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</si>
  <si>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</si>
  <si>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</si>
  <si>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</si>
  <si>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</si>
  <si>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</si>
  <si>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</si>
  <si>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</si>
  <si>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</si>
  <si>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</si>
  <si>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</si>
  <si>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</si>
  <si>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</si>
  <si>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</si>
  <si>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</si>
  <si>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</si>
  <si>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</si>
  <si>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</si>
  <si>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</si>
  <si>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</si>
  <si>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</si>
  <si>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</si>
  <si>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</si>
  <si>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</si>
  <si>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</si>
  <si>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</si>
  <si>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</si>
  <si>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</si>
  <si>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</si>
  <si>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</si>
  <si>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</si>
  <si>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</si>
  <si>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</si>
  <si>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</si>
  <si>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</si>
  <si>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</si>
  <si>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</si>
  <si>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</si>
  <si>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</si>
  <si>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</si>
  <si>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</si>
  <si>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</si>
  <si>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</si>
  <si>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</si>
  <si>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</si>
  <si>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</si>
  <si>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</si>
  <si>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</si>
  <si>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</si>
  <si>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</si>
  <si>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</si>
  <si>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</si>
  <si>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</si>
  <si>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</si>
  <si>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</si>
  <si>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</si>
  <si>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</si>
  <si>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</si>
  <si>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</si>
  <si>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</si>
  <si>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</si>
  <si>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</si>
  <si>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</si>
  <si>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</si>
  <si>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</si>
  <si>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</si>
  <si>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</si>
  <si>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</si>
  <si>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</si>
  <si>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</si>
  <si>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</si>
  <si>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</si>
  <si>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</si>
  <si>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</si>
  <si>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</si>
  <si>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</si>
  <si>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</si>
  <si>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</si>
  <si>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</si>
  <si>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</si>
  <si>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</si>
  <si>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</si>
  <si>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</si>
  <si>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</si>
  <si>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</si>
  <si>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</si>
  <si>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</si>
  <si>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</si>
  <si>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</si>
  <si>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</si>
  <si>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</si>
  <si>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</si>
  <si>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</si>
  <si>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</si>
  <si>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</si>
  <si>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</si>
  <si>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</si>
  <si>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</si>
  <si>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</si>
  <si>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</si>
  <si>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</si>
  <si>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</si>
  <si>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</si>
  <si>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</si>
  <si>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</si>
  <si>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</si>
  <si>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</si>
  <si>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</si>
  <si>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</si>
  <si>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</si>
  <si>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</si>
  <si>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</si>
  <si>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</si>
  <si>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</si>
  <si>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</si>
  <si>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</si>
  <si>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</si>
  <si>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</si>
  <si>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</si>
  <si>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</si>
  <si>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</si>
  <si>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</si>
  <si>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</si>
  <si>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</si>
  <si>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</si>
  <si>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</si>
  <si>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</si>
  <si>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</si>
  <si>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</si>
  <si>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</si>
  <si>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</si>
  <si>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</si>
  <si>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</si>
  <si>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</si>
  <si>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</si>
  <si>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</si>
  <si>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</si>
  <si>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</si>
  <si>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</si>
  <si>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</si>
  <si>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</si>
  <si>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</si>
  <si>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</si>
  <si>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</si>
  <si>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</si>
  <si>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</si>
  <si>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</si>
  <si>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</si>
  <si>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</si>
  <si>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</si>
  <si>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</si>
  <si>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</si>
  <si>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</si>
  <si>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</si>
  <si>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</si>
  <si>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</si>
  <si>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</si>
  <si>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</si>
  <si>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</si>
  <si>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</si>
  <si>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</si>
  <si>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</si>
  <si>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</si>
  <si>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</si>
  <si>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</si>
  <si>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</si>
  <si>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</si>
  <si>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</si>
  <si>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</si>
  <si>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</si>
  <si>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</si>
  <si>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</si>
  <si>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</si>
  <si>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</si>
  <si>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</si>
  <si>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</si>
  <si>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</si>
  <si>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</si>
  <si>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</si>
  <si>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</si>
  <si>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</si>
  <si>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</si>
  <si>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</si>
  <si>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</si>
  <si>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</si>
  <si>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</si>
  <si>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</si>
  <si>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</si>
  <si>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</si>
  <si>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</si>
  <si>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</si>
  <si>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</si>
  <si>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</si>
  <si>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</si>
  <si>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</si>
  <si>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</si>
  <si>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</si>
  <si>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</si>
  <si>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</si>
  <si>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</si>
  <si>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</si>
  <si>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</si>
  <si>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</si>
  <si>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</si>
  <si>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</si>
  <si>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</si>
  <si>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</si>
  <si>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</si>
  <si>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</si>
  <si>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</si>
  <si>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</si>
  <si>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</si>
  <si>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</si>
  <si>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</si>
  <si>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</si>
  <si>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</si>
  <si>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</si>
  <si>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</si>
  <si>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</si>
  <si>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</si>
  <si>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</si>
  <si>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</si>
  <si>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</si>
  <si>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</si>
  <si>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</si>
  <si>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</si>
  <si>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</si>
  <si>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</si>
  <si>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</si>
  <si>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</si>
  <si>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</si>
  <si>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</si>
  <si>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</si>
  <si>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</si>
  <si>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</si>
  <si>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</si>
  <si>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</si>
  <si>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</si>
  <si>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</si>
  <si>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</si>
  <si>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</si>
  <si>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</si>
  <si>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</si>
  <si>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</si>
  <si>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</si>
  <si>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</si>
  <si>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</si>
  <si>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</si>
  <si>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</si>
  <si>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</si>
  <si>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</si>
  <si>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</si>
  <si>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</si>
  <si>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</si>
  <si>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</si>
  <si>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</si>
  <si>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</si>
  <si>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</si>
  <si>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</si>
  <si>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</si>
  <si>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</si>
  <si>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</si>
  <si>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</si>
  <si>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</si>
  <si>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</si>
  <si>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</si>
  <si>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</si>
  <si>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</si>
  <si>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</si>
  <si>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</si>
  <si>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</si>
  <si>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</si>
  <si>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</si>
  <si>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</si>
  <si>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</si>
  <si>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</si>
  <si>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</si>
  <si>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</si>
  <si>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</si>
  <si>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</si>
  <si>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</si>
  <si>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</si>
  <si>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</si>
  <si>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</si>
  <si>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</si>
  <si>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</si>
  <si>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</si>
  <si>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</si>
  <si>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</si>
  <si>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</si>
  <si>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</si>
  <si>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</si>
  <si>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</si>
  <si>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</si>
  <si>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</si>
  <si>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</si>
  <si>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</si>
  <si>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</si>
  <si>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</si>
  <si>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</si>
  <si>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</si>
  <si>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</si>
  <si>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</si>
  <si>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</si>
  <si>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</si>
  <si>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</si>
  <si>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</si>
  <si>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</si>
  <si>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</si>
  <si>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</si>
  <si>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</si>
  <si>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</si>
  <si>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</si>
  <si>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</si>
  <si>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</si>
  <si>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</si>
  <si>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</si>
  <si>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</si>
  <si>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</si>
  <si>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</si>
  <si>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</si>
  <si>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</si>
  <si>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</si>
  <si>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</si>
  <si>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</si>
  <si>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</si>
  <si>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</si>
  <si>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</si>
  <si>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</si>
  <si>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</si>
  <si>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</si>
  <si>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</si>
  <si>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</si>
  <si>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</si>
  <si>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</si>
  <si>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</si>
  <si>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</si>
  <si>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</si>
  <si>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</si>
  <si>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</si>
  <si>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</si>
  <si>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</si>
  <si>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</si>
  <si>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</si>
  <si>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</si>
  <si>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</si>
  <si>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</si>
  <si>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</si>
  <si>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</si>
  <si>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</si>
  <si>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</si>
  <si>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</si>
  <si>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</si>
  <si>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</si>
  <si>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</si>
  <si>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</si>
  <si>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</si>
  <si>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</si>
  <si>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</si>
  <si>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</si>
  <si>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</si>
  <si>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</si>
  <si>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</si>
  <si>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</si>
  <si>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</si>
  <si>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</si>
  <si>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</si>
  <si>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</si>
  <si>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</si>
  <si>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</si>
  <si>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</si>
  <si>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</si>
  <si>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</si>
  <si>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</si>
  <si>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</si>
  <si>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</si>
  <si>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</si>
  <si>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</si>
  <si>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</si>
  <si>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</si>
  <si>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</si>
  <si>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</si>
  <si>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</si>
  <si>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</si>
  <si>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</si>
  <si>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</si>
  <si>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</si>
  <si>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</si>
  <si>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</si>
  <si>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</si>
  <si>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</si>
  <si>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</si>
  <si>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</si>
  <si>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</si>
  <si>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</si>
  <si>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</si>
  <si>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</si>
  <si>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</si>
  <si>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</si>
  <si>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</si>
  <si>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</si>
  <si>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</si>
  <si>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</si>
  <si>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</si>
  <si>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</si>
  <si>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</si>
  <si>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</si>
  <si>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</si>
  <si>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</si>
  <si>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</si>
  <si>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</si>
  <si>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</si>
  <si>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</si>
  <si>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</si>
  <si>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</si>
  <si>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</si>
  <si>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</si>
  <si>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</si>
  <si>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</si>
  <si>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</si>
  <si>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</si>
  <si>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</si>
  <si>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</si>
  <si>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</si>
  <si>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</si>
  <si>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</si>
  <si>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</si>
  <si>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</si>
  <si>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</si>
  <si>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</si>
  <si>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</si>
  <si>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</si>
  <si>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</si>
  <si>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</si>
  <si>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</si>
  <si>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</si>
  <si>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</si>
  <si>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</si>
  <si>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</si>
  <si>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</si>
  <si>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</si>
  <si>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</si>
  <si>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</si>
  <si>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</si>
  <si>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</si>
  <si>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</si>
  <si>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</si>
  <si>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</si>
  <si>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</si>
  <si>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</si>
  <si>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</si>
  <si>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</si>
  <si>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</si>
  <si>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</si>
  <si>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</si>
  <si>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</si>
  <si>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</si>
  <si>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</si>
  <si>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</si>
  <si>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</si>
  <si>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</si>
  <si>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</si>
  <si>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</si>
  <si>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</si>
  <si>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</si>
  <si>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</si>
  <si>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</si>
  <si>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</si>
  <si>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</si>
  <si>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</si>
  <si>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</si>
  <si>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</si>
  <si>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</si>
  <si>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</si>
  <si>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</si>
  <si>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</si>
  <si>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</si>
  <si>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</si>
  <si>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</si>
  <si>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</si>
  <si>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</si>
  <si>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</si>
  <si>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</si>
  <si>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</si>
  <si>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</si>
  <si>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</si>
  <si>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</si>
  <si>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</si>
  <si>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</si>
  <si>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</si>
  <si>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</si>
  <si>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</si>
  <si>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</si>
  <si>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</si>
  <si>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</si>
  <si>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</si>
  <si>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</si>
  <si>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</si>
  <si>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</si>
  <si>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</si>
  <si>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</si>
  <si>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</si>
  <si>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</si>
  <si>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</si>
  <si>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</si>
  <si>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</si>
  <si>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</si>
  <si>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</si>
  <si>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</si>
  <si>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</si>
  <si>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</si>
  <si>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</si>
  <si>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</si>
  <si>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</si>
  <si>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</si>
  <si>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</si>
  <si>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</si>
  <si>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</si>
  <si>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</si>
  <si>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</si>
  <si>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</si>
  <si>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</si>
  <si>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</si>
  <si>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</si>
  <si>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</si>
  <si>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</si>
  <si>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</si>
  <si>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</si>
  <si>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</si>
  <si>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</si>
  <si>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</si>
  <si>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</si>
  <si>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</si>
  <si>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</si>
  <si>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</si>
  <si>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</si>
  <si>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</si>
  <si>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</si>
  <si>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</si>
  <si>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</si>
  <si>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</si>
  <si>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</si>
  <si>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</si>
  <si>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</si>
  <si>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</si>
  <si>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</si>
  <si>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</si>
  <si>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</si>
  <si>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</si>
  <si>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</si>
  <si>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</si>
  <si>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</si>
  <si>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</si>
  <si>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</si>
  <si>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</si>
  <si>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</si>
  <si>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</si>
  <si>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</si>
  <si>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</si>
  <si>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</si>
  <si>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</si>
  <si>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</si>
  <si>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</si>
  <si>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</si>
  <si>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</si>
  <si>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</si>
  <si>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</si>
  <si>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</si>
  <si>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</si>
  <si>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</si>
  <si>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</si>
  <si>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</si>
  <si>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</si>
  <si>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</si>
  <si>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</si>
  <si>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</si>
  <si>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</si>
  <si>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</si>
  <si>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</si>
  <si>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</si>
  <si>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</si>
  <si>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</si>
  <si>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</si>
  <si>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</si>
  <si>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</si>
  <si>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</si>
  <si>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</si>
  <si>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</si>
  <si>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</si>
  <si>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</si>
  <si>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</si>
  <si>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</si>
  <si>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</si>
  <si>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</si>
  <si>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</si>
  <si>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</si>
  <si>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</si>
  <si>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</si>
  <si>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</si>
  <si>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</si>
  <si>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</si>
  <si>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</si>
  <si>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</si>
  <si>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</si>
  <si>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</si>
  <si>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</si>
  <si>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</si>
  <si>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</si>
  <si>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</si>
  <si>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</si>
  <si>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</si>
  <si>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</si>
  <si>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</si>
  <si>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</si>
  <si>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</si>
  <si>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</si>
  <si>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</si>
  <si>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</si>
  <si>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</si>
  <si>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</si>
  <si>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</si>
  <si>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</si>
  <si>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</si>
  <si>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</si>
  <si>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</si>
  <si>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</si>
  <si>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</si>
  <si>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</si>
  <si>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</si>
  <si>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</si>
  <si>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</si>
  <si>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</si>
  <si>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</si>
  <si>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</si>
  <si>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</si>
  <si>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</si>
  <si>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</si>
  <si>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</si>
  <si>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</si>
  <si>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</si>
  <si>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</si>
  <si>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</si>
  <si>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</si>
  <si>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</si>
  <si>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</si>
  <si>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</si>
  <si>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</si>
  <si>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</si>
  <si>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</si>
  <si>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</si>
  <si>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</si>
  <si>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</si>
  <si>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</si>
  <si>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</si>
  <si>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</si>
  <si>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</si>
  <si>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</si>
  <si>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</si>
  <si>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</si>
  <si>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</si>
  <si>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</si>
  <si>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</si>
  <si>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</si>
  <si>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</si>
  <si>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</si>
  <si>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</si>
  <si>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</si>
  <si>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</si>
  <si>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</si>
  <si>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</si>
  <si>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</si>
  <si>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</si>
  <si>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</si>
  <si>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</si>
  <si>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</si>
  <si>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</si>
  <si>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</si>
  <si>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</si>
  <si>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</si>
  <si>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</si>
  <si>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</si>
  <si>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</si>
  <si>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</si>
  <si>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</si>
  <si>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</si>
  <si>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</si>
  <si>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</si>
  <si>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</si>
  <si>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</si>
  <si>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</si>
  <si>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</si>
  <si>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</si>
  <si>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</si>
  <si>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</si>
  <si>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</si>
  <si>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</si>
  <si>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</si>
  <si>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</si>
  <si>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</si>
  <si>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</si>
  <si>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</si>
  <si>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</si>
  <si>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</si>
  <si>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</si>
  <si>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</si>
  <si>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</si>
  <si>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</si>
  <si>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</si>
  <si>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</si>
  <si>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</si>
  <si>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</si>
  <si>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</si>
  <si>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</si>
  <si>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</si>
  <si>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</si>
  <si>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</si>
  <si>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</si>
  <si>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</si>
  <si>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</si>
  <si>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</si>
  <si>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</si>
  <si>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</si>
  <si>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</si>
  <si>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</si>
  <si>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</si>
  <si>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</si>
  <si>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</si>
  <si>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</si>
  <si>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</si>
  <si>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</si>
  <si>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</si>
  <si>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</si>
  <si>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</si>
  <si>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</si>
  <si>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</si>
  <si>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</si>
  <si>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</si>
  <si>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</si>
  <si>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</si>
  <si>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</si>
  <si>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</si>
  <si>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</si>
  <si>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</si>
  <si>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</si>
  <si>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</si>
  <si>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</si>
  <si>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</si>
  <si>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</si>
  <si>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</si>
  <si>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</si>
  <si>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</si>
  <si>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</si>
  <si>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</si>
  <si>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</si>
  <si>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</si>
  <si>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</si>
  <si>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</si>
  <si>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</si>
  <si>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</si>
  <si>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</si>
  <si>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</si>
  <si>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</si>
  <si>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</si>
  <si>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</si>
  <si>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</si>
  <si>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</si>
  <si>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</si>
  <si>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</si>
  <si>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</si>
  <si>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</si>
  <si>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</si>
  <si>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</si>
  <si>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</si>
  <si>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</si>
  <si>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</si>
  <si>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</si>
  <si>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</si>
  <si>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</si>
  <si>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</si>
  <si>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</si>
  <si>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</si>
  <si>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</si>
  <si>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</si>
  <si>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</si>
  <si>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</si>
  <si>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</si>
  <si>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</si>
  <si>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</si>
  <si>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</si>
  <si>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</si>
  <si>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</si>
  <si>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</si>
  <si>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</si>
  <si>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</si>
  <si>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</si>
  <si>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</si>
  <si>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</si>
  <si>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</si>
  <si>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</si>
  <si>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</si>
  <si>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</si>
  <si>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</si>
  <si>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</si>
  <si>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</si>
  <si>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</si>
  <si>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</si>
  <si>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</si>
  <si>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</si>
  <si>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</si>
  <si>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</si>
  <si>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</si>
  <si>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</si>
  <si>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</si>
  <si>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</si>
  <si>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</si>
  <si>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</si>
  <si>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</si>
  <si>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</si>
  <si>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</si>
  <si>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</si>
  <si>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</si>
  <si>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</si>
  <si>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</si>
  <si>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</si>
  <si>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</si>
  <si>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</si>
  <si>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</si>
  <si>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</si>
  <si>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</si>
  <si>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</si>
  <si>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</si>
  <si>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</si>
  <si>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</si>
  <si>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</si>
  <si>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</si>
  <si>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</si>
  <si>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</si>
  <si>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</si>
  <si>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</si>
  <si>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</si>
  <si>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</si>
  <si>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</si>
  <si>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</si>
  <si>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</si>
  <si>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</si>
  <si>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</si>
  <si>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</si>
  <si>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</si>
  <si>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</si>
  <si>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</si>
  <si>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</si>
  <si>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</si>
  <si>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</si>
  <si>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</si>
  <si>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</si>
  <si>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</si>
  <si>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</si>
  <si>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</si>
  <si>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</si>
  <si>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</si>
  <si>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</si>
  <si>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</si>
  <si>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</si>
  <si>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</si>
  <si>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</si>
  <si>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</si>
  <si>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</si>
  <si>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</si>
  <si>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</si>
  <si>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</si>
  <si>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</si>
  <si>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</si>
  <si>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</si>
  <si>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</si>
  <si>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</si>
  <si>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</si>
  <si>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</si>
  <si>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</si>
  <si>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</si>
  <si>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</si>
  <si>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</si>
  <si>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</si>
  <si>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</si>
  <si>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</si>
  <si>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</si>
  <si>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</si>
  <si>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</si>
  <si>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</si>
  <si>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</si>
  <si>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</si>
  <si>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</si>
  <si>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</si>
  <si>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</si>
  <si>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</si>
  <si>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</si>
  <si>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</si>
  <si>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</si>
  <si>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</si>
  <si>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</si>
  <si>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</si>
  <si>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</si>
  <si>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</si>
  <si>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</si>
  <si>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</si>
  <si>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</si>
  <si>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</si>
  <si>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</si>
  <si>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</si>
  <si>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</si>
  <si>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</si>
  <si>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</si>
  <si>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</si>
  <si>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</si>
  <si>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</si>
  <si>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</si>
  <si>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</si>
  <si>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</si>
  <si>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</si>
  <si>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</si>
  <si>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</si>
  <si>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</si>
  <si>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</si>
  <si>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</si>
  <si>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</si>
  <si>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</si>
  <si>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</si>
  <si>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</si>
  <si>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</si>
  <si>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</si>
  <si>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</si>
  <si>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</si>
  <si>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</si>
  <si>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</si>
  <si>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</si>
  <si>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</si>
  <si>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</si>
  <si>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</si>
  <si>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</si>
  <si>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</si>
  <si>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</si>
  <si>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</si>
  <si>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</si>
  <si>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</si>
  <si>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</si>
  <si>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</si>
  <si>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</si>
  <si>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</si>
  <si>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</si>
  <si>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</si>
  <si>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</si>
  <si>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</si>
  <si>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</si>
  <si>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</si>
  <si>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</si>
  <si>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</si>
  <si>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</si>
  <si>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</si>
  <si>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</si>
  <si>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</si>
  <si>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</si>
  <si>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</si>
  <si>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</si>
  <si>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</si>
  <si>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</si>
  <si>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</si>
  <si>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</si>
  <si>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</si>
  <si>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</si>
  <si>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</si>
  <si>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</si>
  <si>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</si>
  <si>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</si>
  <si>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</si>
  <si>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</si>
  <si>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</si>
  <si>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</si>
  <si>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</si>
  <si>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</si>
  <si>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</si>
  <si>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</si>
  <si>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</si>
  <si>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</si>
  <si>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</si>
  <si>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</si>
  <si>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</si>
  <si>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</si>
  <si>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</si>
  <si>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</si>
  <si>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</si>
  <si>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</si>
  <si>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</si>
  <si>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</si>
  <si>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</si>
  <si>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</si>
  <si>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</si>
  <si>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</si>
  <si>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</si>
  <si>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</si>
  <si>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</si>
  <si>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</si>
  <si>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</si>
  <si>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</si>
  <si>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</si>
  <si>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</si>
  <si>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</si>
  <si>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</si>
  <si>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</si>
  <si>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</si>
  <si>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</si>
  <si>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</si>
  <si>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</si>
  <si>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</si>
  <si>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</si>
  <si>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</si>
  <si>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</si>
  <si>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</si>
  <si>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</si>
  <si>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</si>
  <si>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</si>
  <si>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</si>
  <si>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</si>
  <si>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</si>
  <si>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</si>
  <si>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</si>
  <si>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</si>
  <si>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</si>
  <si>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</si>
  <si>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</si>
  <si>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</si>
  <si>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</si>
  <si>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</si>
  <si>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</si>
  <si>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</si>
  <si>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</si>
  <si>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</si>
  <si>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</si>
  <si>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</si>
  <si>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</si>
  <si>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</si>
  <si>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</si>
  <si>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</si>
  <si>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</si>
  <si>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</si>
  <si>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</si>
  <si>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</si>
  <si>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</si>
  <si>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</si>
  <si>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</si>
  <si>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</si>
  <si>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</si>
  <si>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</si>
  <si>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</si>
  <si>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</si>
  <si>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</si>
  <si>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</si>
  <si>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</si>
  <si>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</si>
  <si>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</si>
  <si>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</si>
  <si>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</si>
  <si>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</si>
  <si>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</si>
  <si>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</si>
  <si>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</si>
  <si>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</si>
  <si>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</si>
  <si>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</si>
  <si>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</si>
  <si>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</si>
  <si>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</si>
  <si>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</si>
  <si>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</si>
  <si>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</si>
  <si>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</si>
  <si>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</si>
  <si>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</si>
  <si>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</si>
  <si>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</si>
  <si>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</si>
  <si>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</si>
  <si>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</si>
  <si>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</si>
  <si>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</si>
  <si>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</si>
  <si>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</si>
  <si>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</si>
  <si>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</si>
  <si>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</si>
  <si>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</si>
  <si>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</si>
  <si>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</si>
  <si>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</si>
  <si>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</si>
  <si>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</si>
  <si>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</si>
  <si>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</si>
  <si>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</si>
  <si>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</si>
  <si>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</si>
  <si>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</si>
  <si>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</si>
  <si>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</si>
  <si>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</si>
  <si>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</si>
  <si>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</si>
  <si>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</si>
  <si>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</si>
  <si>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</si>
  <si>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</si>
  <si>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</si>
  <si>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</si>
  <si>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</si>
  <si>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</si>
  <si>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</si>
  <si>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</si>
  <si>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</si>
  <si>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</si>
  <si>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</si>
  <si>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</si>
  <si>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</si>
  <si>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</si>
  <si>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</si>
  <si>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</si>
  <si>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</si>
  <si>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</si>
  <si>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</si>
  <si>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</si>
  <si>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</si>
  <si>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</si>
  <si>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</si>
  <si>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</si>
  <si>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</si>
  <si>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</si>
  <si>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</si>
  <si>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</si>
  <si>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</si>
  <si>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</si>
  <si>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</si>
  <si>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</si>
  <si>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</si>
  <si>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</si>
  <si>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</si>
  <si>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</si>
  <si>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</si>
  <si>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</si>
  <si>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</si>
  <si>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</si>
  <si>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</si>
  <si>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</si>
  <si>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</si>
  <si>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</si>
  <si>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</si>
  <si>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</si>
  <si>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</si>
  <si>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</si>
  <si>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</si>
  <si>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</si>
  <si>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</si>
  <si>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</si>
  <si>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</si>
  <si>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</si>
  <si>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</si>
  <si>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</si>
  <si>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</si>
  <si>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</si>
  <si>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</si>
  <si>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</si>
  <si>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</si>
  <si>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</si>
  <si>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</si>
  <si>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</si>
  <si>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</si>
  <si>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</si>
  <si>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</si>
  <si>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</si>
  <si>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</si>
  <si>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</si>
  <si>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</si>
  <si>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</si>
  <si>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</si>
  <si>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</si>
  <si>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</si>
  <si>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</si>
  <si>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</si>
  <si>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</si>
  <si>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</si>
  <si>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</si>
  <si>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</si>
  <si>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</si>
  <si>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</si>
  <si>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</si>
  <si>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</si>
  <si>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</si>
  <si>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</si>
  <si>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</si>
  <si>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</si>
  <si>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</si>
  <si>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</si>
  <si>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</si>
  <si>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</si>
  <si>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</si>
  <si>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</si>
  <si>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</si>
  <si>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</si>
  <si>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</si>
  <si>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</si>
  <si>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</si>
  <si>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</si>
  <si>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</si>
  <si>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</si>
  <si>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</si>
  <si>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</si>
  <si>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</si>
  <si>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</si>
  <si>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</si>
  <si>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</si>
  <si>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</si>
  <si>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</si>
  <si>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</si>
  <si>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</si>
  <si>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</si>
  <si>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</si>
  <si>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</si>
  <si>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</si>
  <si>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</si>
  <si>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</si>
  <si>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</si>
  <si>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</si>
  <si>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</si>
  <si>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</si>
  <si>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</si>
  <si>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</si>
  <si>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</si>
  <si>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</si>
  <si>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</si>
  <si>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</si>
  <si>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</si>
  <si>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</si>
  <si>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</si>
  <si>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</si>
  <si>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</si>
  <si>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</si>
  <si>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</si>
  <si>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</si>
  <si>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</si>
  <si>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</si>
  <si>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</si>
  <si>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</si>
  <si>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</si>
  <si>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</si>
  <si>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</si>
  <si>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</si>
  <si>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</si>
  <si>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</si>
  <si>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</si>
  <si>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</si>
  <si>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</si>
  <si>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</si>
  <si>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</si>
  <si>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</si>
  <si>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</si>
  <si>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</si>
  <si>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</si>
  <si>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</si>
  <si>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</si>
  <si>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</si>
  <si>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</si>
  <si>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</si>
  <si>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</si>
  <si>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</si>
  <si>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</si>
  <si>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</si>
  <si>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</si>
  <si>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</si>
  <si>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</si>
  <si>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</si>
  <si>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</si>
  <si>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</si>
  <si>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</si>
  <si>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</si>
  <si>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</si>
  <si>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</si>
  <si>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</si>
  <si>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</si>
  <si>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</si>
  <si>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</si>
  <si>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</si>
  <si>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</si>
  <si>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</si>
  <si>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</si>
  <si>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</si>
  <si>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</si>
  <si>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</si>
  <si>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</si>
  <si>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</si>
  <si>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</si>
  <si>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</si>
  <si>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</si>
  <si>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</si>
  <si>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</si>
  <si>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</si>
  <si>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</si>
  <si>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</si>
  <si>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</si>
  <si>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</si>
  <si>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</si>
  <si>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</si>
  <si>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</si>
  <si>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</si>
  <si>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</si>
  <si>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</si>
  <si>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</si>
  <si>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</si>
  <si>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</si>
  <si>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</si>
  <si>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</si>
  <si>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</si>
  <si>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</si>
  <si>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</si>
  <si>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</si>
  <si>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</si>
  <si>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</si>
  <si>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</si>
  <si>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</si>
  <si>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</si>
  <si>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</si>
  <si>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</si>
  <si>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</si>
  <si>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</si>
  <si>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</si>
  <si>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</si>
  <si>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</si>
  <si>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</si>
  <si>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</si>
  <si>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</si>
  <si>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</si>
  <si>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</si>
  <si>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</si>
  <si>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</si>
  <si>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</si>
  <si>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</si>
  <si>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</si>
  <si>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</si>
  <si>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</si>
  <si>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</si>
  <si>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</si>
  <si>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</si>
  <si>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</si>
  <si>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</si>
  <si>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</si>
  <si>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</si>
  <si>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</si>
  <si>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</si>
  <si>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</si>
  <si>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</si>
  <si>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</si>
  <si>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</si>
  <si>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</si>
  <si>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</si>
  <si>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</si>
  <si>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</si>
  <si>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</si>
  <si>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</si>
  <si>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</si>
  <si>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</si>
  <si>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</si>
  <si>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</si>
  <si>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</si>
  <si>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</si>
  <si>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</si>
  <si>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</si>
  <si>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</si>
  <si>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</si>
  <si>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</si>
  <si>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</si>
  <si>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</si>
  <si>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</si>
  <si>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</si>
  <si>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</si>
  <si>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</si>
  <si>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</si>
  <si>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</si>
  <si>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</si>
  <si>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</si>
  <si>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</si>
  <si>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</si>
  <si>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</si>
  <si>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</si>
  <si>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</si>
  <si>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</si>
  <si>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</si>
  <si>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</si>
  <si>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</si>
  <si>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</si>
  <si>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</si>
  <si>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</si>
  <si>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</si>
  <si>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</si>
  <si>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</si>
  <si>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</si>
  <si>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</si>
  <si>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</si>
  <si>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</si>
  <si>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</si>
  <si>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</si>
  <si>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</si>
  <si>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</si>
  <si>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</si>
  <si>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</si>
  <si>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</si>
  <si>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</si>
  <si>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</si>
  <si>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</si>
  <si>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</si>
  <si>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</si>
  <si>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</si>
  <si>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</si>
  <si>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</si>
  <si>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</si>
  <si>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</si>
  <si>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</si>
  <si>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</si>
  <si>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</si>
  <si>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</si>
  <si>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</si>
  <si>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</si>
  <si>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</si>
  <si>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</si>
  <si>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</si>
  <si>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</si>
  <si>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</si>
  <si>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</si>
  <si>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</si>
  <si>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</si>
  <si>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</si>
  <si>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</si>
  <si>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</si>
  <si>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</si>
  <si>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</si>
  <si>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</si>
  <si>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</si>
  <si>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</si>
  <si>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</si>
  <si>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</si>
  <si>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</si>
  <si>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</si>
  <si>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</si>
  <si>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</si>
  <si>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</si>
  <si>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</si>
  <si>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</si>
  <si>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</si>
  <si>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</si>
  <si>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</si>
  <si>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</si>
  <si>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</si>
  <si>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</si>
  <si>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</si>
  <si>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</si>
  <si>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</si>
  <si>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</si>
  <si>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</si>
  <si>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</si>
  <si>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</si>
  <si>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</si>
  <si>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</si>
  <si>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</si>
  <si>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</si>
  <si>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</si>
  <si>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</si>
  <si>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</si>
  <si>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</si>
  <si>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</si>
  <si>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</si>
  <si>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</si>
  <si>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</si>
  <si>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</si>
  <si>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</si>
  <si>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</si>
  <si>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</si>
  <si>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</si>
  <si>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</si>
  <si>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</si>
  <si>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</si>
  <si>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</si>
  <si>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</si>
  <si>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</si>
  <si>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</si>
  <si>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</si>
  <si>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</si>
  <si>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</si>
  <si>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</si>
  <si>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</si>
  <si>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</si>
  <si>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</si>
  <si>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</si>
  <si>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</si>
  <si>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</si>
  <si>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</si>
  <si>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</si>
  <si>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</si>
  <si>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</si>
  <si>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</si>
  <si>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</si>
  <si>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</si>
  <si>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</si>
  <si>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</si>
  <si>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</si>
  <si>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</si>
  <si>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</si>
  <si>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</si>
  <si>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</si>
  <si>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</si>
  <si>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</si>
  <si>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</si>
  <si>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</si>
  <si>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</si>
  <si>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</si>
  <si>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</si>
  <si>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</si>
  <si>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</si>
  <si>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</si>
  <si>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</si>
  <si>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</si>
  <si>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</si>
  <si>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</si>
  <si>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</si>
  <si>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</si>
  <si>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</si>
  <si>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</si>
  <si>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</si>
  <si>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</si>
  <si>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</si>
  <si>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</si>
  <si>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</si>
  <si>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</si>
  <si>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</si>
  <si>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</si>
  <si>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</si>
  <si>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</si>
  <si>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</si>
  <si>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</si>
  <si>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</si>
  <si>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</si>
  <si>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</si>
  <si>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</si>
  <si>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</si>
  <si>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</si>
  <si>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</si>
  <si>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</si>
  <si>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</si>
  <si>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</si>
  <si>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</si>
  <si>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</si>
  <si>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</si>
  <si>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</si>
  <si>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</si>
  <si>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</si>
  <si>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</si>
  <si>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</si>
  <si>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</si>
  <si>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</si>
  <si>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</si>
  <si>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</si>
  <si>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</si>
  <si>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</si>
  <si>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</si>
  <si>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</si>
  <si>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</si>
  <si>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</si>
  <si>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</si>
  <si>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</si>
  <si>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</si>
  <si>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</si>
  <si>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</si>
  <si>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</si>
  <si>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</si>
  <si>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</si>
  <si>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</si>
  <si>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</si>
  <si>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</si>
  <si>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</si>
  <si>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</si>
  <si>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</si>
  <si>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</si>
  <si>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</si>
  <si>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</si>
  <si>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</si>
  <si>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</si>
  <si>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</si>
  <si>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</si>
  <si>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</si>
  <si>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</si>
  <si>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</si>
  <si>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</si>
  <si>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</si>
  <si>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</si>
  <si>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</si>
  <si>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</si>
  <si>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</si>
  <si>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</si>
  <si>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</si>
  <si>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</si>
  <si>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</si>
  <si>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</si>
  <si>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</si>
  <si>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</si>
  <si>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</si>
  <si>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</si>
  <si>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</si>
  <si>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</si>
  <si>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</si>
  <si>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</si>
  <si>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</si>
  <si>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</si>
  <si>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</si>
  <si>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</si>
  <si>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</si>
  <si>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</si>
  <si>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</si>
  <si>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</si>
  <si>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</si>
  <si>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</si>
  <si>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</si>
  <si>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</si>
  <si>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</si>
  <si>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</si>
  <si>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</si>
  <si>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</si>
  <si>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</si>
  <si>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</si>
  <si>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</si>
  <si>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</si>
  <si>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</si>
  <si>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</si>
  <si>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</si>
  <si>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</si>
  <si>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</si>
  <si>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</si>
  <si>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</si>
  <si>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</si>
  <si>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</si>
  <si>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</si>
  <si>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</si>
  <si>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</si>
  <si>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</si>
  <si>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</si>
  <si>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</si>
  <si>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</si>
  <si>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</si>
  <si>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</si>
  <si>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</si>
  <si>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</si>
  <si>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</si>
  <si>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</si>
  <si>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</si>
  <si>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</si>
  <si>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</si>
  <si>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</si>
  <si>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</si>
  <si>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</si>
  <si>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</si>
  <si>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</si>
  <si>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</si>
  <si>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</si>
  <si>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</si>
  <si>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</si>
  <si>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</si>
  <si>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</si>
  <si>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</si>
  <si>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</si>
  <si>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</si>
  <si>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</si>
  <si>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</si>
  <si>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</si>
  <si>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</si>
  <si>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</si>
  <si>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</si>
  <si>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</si>
  <si>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</si>
  <si>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</si>
  <si>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</si>
  <si>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</si>
  <si>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</si>
  <si>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</si>
  <si>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</si>
  <si>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</si>
  <si>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</si>
  <si>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</si>
  <si>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</si>
  <si>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</si>
  <si>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</si>
  <si>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</si>
  <si>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</si>
  <si>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</si>
  <si>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</si>
  <si>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</si>
  <si>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</si>
  <si>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</si>
  <si>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</si>
  <si>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</si>
  <si>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</si>
  <si>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</si>
  <si>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</si>
  <si>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</si>
  <si>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</si>
  <si>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</si>
  <si>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</si>
  <si>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</si>
  <si>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</si>
  <si>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</si>
  <si>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</si>
  <si>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</si>
  <si>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</si>
  <si>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</si>
  <si>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</si>
  <si>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</si>
  <si>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</si>
  <si>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</si>
  <si>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</si>
  <si>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</si>
  <si>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</si>
  <si>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</si>
  <si>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</si>
  <si>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</si>
  <si>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</si>
  <si>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</si>
  <si>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</si>
  <si>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</si>
  <si>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</si>
  <si>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</si>
  <si>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</si>
  <si>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</si>
  <si>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</si>
  <si>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</si>
  <si>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</si>
  <si>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</si>
  <si>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</si>
  <si>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</si>
  <si>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</si>
  <si>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</si>
  <si>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</si>
  <si>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</si>
  <si>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</si>
  <si>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</si>
  <si>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</si>
  <si>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</si>
  <si>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</si>
  <si>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</si>
  <si>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</si>
  <si>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</si>
  <si>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</si>
  <si>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</si>
  <si>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</si>
  <si>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</si>
  <si>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</si>
  <si>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</si>
  <si>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</si>
  <si>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</si>
  <si>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</si>
  <si>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</si>
  <si>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</si>
  <si>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</si>
  <si>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</si>
  <si>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</si>
  <si>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</si>
  <si>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</si>
  <si>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</si>
  <si>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</si>
  <si>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</si>
  <si>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</si>
  <si>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</si>
  <si>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</si>
  <si>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</si>
  <si>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</si>
  <si>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</si>
  <si>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</si>
  <si>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</si>
  <si>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</si>
  <si>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</si>
  <si>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</si>
  <si>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</si>
  <si>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</si>
  <si>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</si>
  <si>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</si>
  <si>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</si>
  <si>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</si>
  <si>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</si>
  <si>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</si>
  <si>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</si>
  <si>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</si>
  <si>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</si>
  <si>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</si>
  <si>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</si>
  <si>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</si>
  <si>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</si>
  <si>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</si>
  <si>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</si>
  <si>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</si>
  <si>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</si>
  <si>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</si>
  <si>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</si>
  <si>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</si>
  <si>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</si>
  <si>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</si>
  <si>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</si>
  <si>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</si>
  <si>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</si>
  <si>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</si>
  <si>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</si>
  <si>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</si>
  <si>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</si>
  <si>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</si>
  <si>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</si>
  <si>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</si>
  <si>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</si>
  <si>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</si>
  <si>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</si>
  <si>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</si>
  <si>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</si>
  <si>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</si>
  <si>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</si>
  <si>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</si>
  <si>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</si>
  <si>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</si>
  <si>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</si>
  <si>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</si>
  <si>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</si>
  <si>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</si>
  <si>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</si>
  <si>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</si>
  <si>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</si>
  <si>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</si>
  <si>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</si>
  <si>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</si>
  <si>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</si>
  <si>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</si>
  <si>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</si>
  <si>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</si>
  <si>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</si>
  <si>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</si>
  <si>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</si>
  <si>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</si>
  <si>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</si>
  <si>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</si>
  <si>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</si>
  <si>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</si>
  <si>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</si>
  <si>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</si>
  <si>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</si>
  <si>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</si>
  <si>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</si>
  <si>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</si>
  <si>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</si>
  <si>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</si>
  <si>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</si>
  <si>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</si>
  <si>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</si>
  <si>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</si>
  <si>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</si>
  <si>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</si>
  <si>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</si>
  <si>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</si>
  <si>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</si>
  <si>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</si>
  <si>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</si>
  <si>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</si>
  <si>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</si>
  <si>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</si>
  <si>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</si>
  <si>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</si>
  <si>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</si>
  <si>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</si>
  <si>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</si>
  <si>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</si>
  <si>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</si>
  <si>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</si>
  <si>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</si>
  <si>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</si>
  <si>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</si>
  <si>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</si>
  <si>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</si>
  <si>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</si>
  <si>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</si>
  <si>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</si>
  <si>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</si>
  <si>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</si>
  <si>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</si>
  <si>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</si>
  <si>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</si>
  <si>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</si>
  <si>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</si>
  <si>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</si>
  <si>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</si>
  <si>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</si>
  <si>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</si>
  <si>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</si>
  <si>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</si>
  <si>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</si>
  <si>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</si>
  <si>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</si>
  <si>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</si>
  <si>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</si>
  <si>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</si>
  <si>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</si>
  <si>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</si>
  <si>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</si>
  <si>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</si>
  <si>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</si>
  <si>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</si>
  <si>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</si>
  <si>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</si>
  <si>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</si>
  <si>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</si>
  <si>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</si>
  <si>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</si>
  <si>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</si>
  <si>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</si>
  <si>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</si>
  <si>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</si>
  <si>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</si>
  <si>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</si>
  <si>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</si>
  <si>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</si>
  <si>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</si>
  <si>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</si>
  <si>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</si>
  <si>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</si>
  <si>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</si>
  <si>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</si>
  <si>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</si>
  <si>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</si>
  <si>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</si>
  <si>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</si>
  <si>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</si>
  <si>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</si>
  <si>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</si>
  <si>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</si>
  <si>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</si>
  <si>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</si>
  <si>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</si>
  <si>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</si>
  <si>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</si>
  <si>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</si>
  <si>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</si>
  <si>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</si>
  <si>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</si>
  <si>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</si>
  <si>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</si>
  <si>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</si>
  <si>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</si>
  <si>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</si>
  <si>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</si>
  <si>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</si>
  <si>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</si>
  <si>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</si>
  <si>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</si>
  <si>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</si>
  <si>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</si>
  <si>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</si>
  <si>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</si>
  <si>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</si>
  <si>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</si>
  <si>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</si>
  <si>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</si>
  <si>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</si>
  <si>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</si>
  <si>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</si>
  <si>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</si>
  <si>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</si>
  <si>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</si>
  <si>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</si>
  <si>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</si>
  <si>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</si>
  <si>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</si>
  <si>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</si>
  <si>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</si>
  <si>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</si>
  <si>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</si>
  <si>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</si>
  <si>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</si>
  <si>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</si>
  <si>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</si>
  <si>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</si>
  <si>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</si>
  <si>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</si>
  <si>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</si>
  <si>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</si>
  <si>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</si>
  <si>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</si>
  <si>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</si>
  <si>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</si>
  <si>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</si>
  <si>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</si>
  <si>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</si>
  <si>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</si>
  <si>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</si>
  <si>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</si>
  <si>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</si>
  <si>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</si>
  <si>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</si>
  <si>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</si>
  <si>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</si>
  <si>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</si>
  <si>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</si>
  <si>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</si>
  <si>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</si>
  <si>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</si>
  <si>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</si>
  <si>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</si>
  <si>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</si>
  <si>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</si>
  <si>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</si>
  <si>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</si>
  <si>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</si>
  <si>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</si>
  <si>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</si>
  <si>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</si>
  <si>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</si>
  <si>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</si>
  <si>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</si>
  <si>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</si>
  <si>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</si>
  <si>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</si>
  <si>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</si>
  <si>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</si>
  <si>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</si>
  <si>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</si>
  <si>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</si>
  <si>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</si>
  <si>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</si>
  <si>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</si>
  <si>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</si>
  <si>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</si>
  <si>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</si>
  <si>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</si>
  <si>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</si>
  <si>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</si>
  <si>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</si>
  <si>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</si>
  <si>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</si>
  <si>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</si>
  <si>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</si>
  <si>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</si>
  <si>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</si>
  <si>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</si>
  <si>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</si>
  <si>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</si>
  <si>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</si>
  <si>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</si>
  <si>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</si>
  <si>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</si>
  <si>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</si>
  <si>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</si>
  <si>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</si>
  <si>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</si>
  <si>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</si>
  <si>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</si>
  <si>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</si>
  <si>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</si>
  <si>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</si>
  <si>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</si>
  <si>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</si>
  <si>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</si>
  <si>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</si>
  <si>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</si>
  <si>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</si>
  <si>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</si>
  <si>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</si>
  <si>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</si>
  <si>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</si>
  <si>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</si>
  <si>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</si>
  <si>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</si>
  <si>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</si>
  <si>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</si>
  <si>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</si>
  <si>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</si>
  <si>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</si>
  <si>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</si>
  <si>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</si>
  <si>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</si>
  <si>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</si>
  <si>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</si>
  <si>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</si>
  <si>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</si>
  <si>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</si>
  <si>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</si>
  <si>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</si>
  <si>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</si>
  <si>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</si>
  <si>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</si>
  <si>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</si>
  <si>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</si>
  <si>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</si>
  <si>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</si>
  <si>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</si>
  <si>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</si>
  <si>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</si>
  <si>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</si>
  <si>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</si>
  <si>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</si>
  <si>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</si>
  <si>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</si>
  <si>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</si>
  <si>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</si>
  <si>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</si>
  <si>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</si>
  <si>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</si>
  <si>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</si>
  <si>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</si>
  <si>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</si>
  <si>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</si>
  <si>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</si>
  <si>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</si>
  <si>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</si>
  <si>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</si>
  <si>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</si>
  <si>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</si>
  <si>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</si>
  <si>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</si>
  <si>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</si>
  <si>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</si>
  <si>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</si>
  <si>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</si>
  <si>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</si>
  <si>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</si>
  <si>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</si>
  <si>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</si>
  <si>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</si>
  <si>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</si>
  <si>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</si>
  <si>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</si>
  <si>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</si>
  <si>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</si>
  <si>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</si>
  <si>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</si>
  <si>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</si>
  <si>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</si>
  <si>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</si>
  <si>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</si>
  <si>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</si>
  <si>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</si>
  <si>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</si>
  <si>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</si>
  <si>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</si>
  <si>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</si>
  <si>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</si>
  <si>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</si>
  <si>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</si>
  <si>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</si>
  <si>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</si>
  <si>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</si>
  <si>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</si>
  <si>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</si>
  <si>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</si>
  <si>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</si>
  <si>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</si>
  <si>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</si>
  <si>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</si>
  <si>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</si>
  <si>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</si>
  <si>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</si>
  <si>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</si>
  <si>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</si>
  <si>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</si>
  <si>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</si>
  <si>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</si>
  <si>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</si>
  <si>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</si>
  <si>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</si>
  <si>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</si>
  <si>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</si>
  <si>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</si>
  <si>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</si>
  <si>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</si>
  <si>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</si>
  <si>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</si>
  <si>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</si>
  <si>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</si>
  <si>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</si>
  <si>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</si>
  <si>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</si>
  <si>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</si>
  <si>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</si>
  <si>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</si>
  <si>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</si>
  <si>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</si>
  <si>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</si>
  <si>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</si>
  <si>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</si>
  <si>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</si>
  <si>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</si>
  <si>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</si>
  <si>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</si>
  <si>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</si>
  <si>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</si>
  <si>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</si>
  <si>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</si>
  <si>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</si>
  <si>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</si>
  <si>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</si>
  <si>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</si>
  <si>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</si>
  <si>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</si>
  <si>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</si>
  <si>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</si>
  <si>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</si>
  <si>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</si>
  <si>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</si>
  <si>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</si>
  <si>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</si>
  <si>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</si>
  <si>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</si>
  <si>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</si>
  <si>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</si>
  <si>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</si>
  <si>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</si>
  <si>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</si>
  <si>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</si>
  <si>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</si>
  <si>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</si>
  <si>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</si>
  <si>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</si>
  <si>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</si>
  <si>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</si>
  <si>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</si>
  <si>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</si>
  <si>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</si>
  <si>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</si>
  <si>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</si>
  <si>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</si>
  <si>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</si>
  <si>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</si>
  <si>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</si>
  <si>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</si>
  <si>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</si>
  <si>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</si>
  <si>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</si>
  <si>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</si>
  <si>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</si>
  <si>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</si>
  <si>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</si>
  <si>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</si>
  <si>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</si>
  <si>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</si>
  <si>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</si>
  <si>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</si>
  <si>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</si>
  <si>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</si>
  <si>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</si>
  <si>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</si>
  <si>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</si>
  <si>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</si>
  <si>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</si>
  <si>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</si>
  <si>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</si>
  <si>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</si>
  <si>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</si>
  <si>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</si>
  <si>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</si>
  <si>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</si>
  <si>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</si>
  <si>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</si>
  <si>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</si>
  <si>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</si>
  <si>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</si>
  <si>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</si>
  <si>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</si>
  <si>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</si>
  <si>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</si>
  <si>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</si>
  <si>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</si>
  <si>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</si>
  <si>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</si>
  <si>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</si>
  <si>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</si>
  <si>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</si>
  <si>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</si>
  <si>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</si>
  <si>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</si>
  <si>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</si>
  <si>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</si>
  <si>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</si>
  <si>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</si>
  <si>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</si>
  <si>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</si>
  <si>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</si>
  <si>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</si>
  <si>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</si>
  <si>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</si>
  <si>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</si>
  <si>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</si>
  <si>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</si>
  <si>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</si>
  <si>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</si>
  <si>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</si>
  <si>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</si>
  <si>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</si>
  <si>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</si>
  <si>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</si>
  <si>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</si>
  <si>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</si>
  <si>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</si>
  <si>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</si>
  <si>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</si>
  <si>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</si>
  <si>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</si>
  <si>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</si>
  <si>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</si>
  <si>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</si>
  <si>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</si>
  <si>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</si>
  <si>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</si>
  <si>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</si>
  <si>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</si>
  <si>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</si>
  <si>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</si>
  <si>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</si>
  <si>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</si>
  <si>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</si>
  <si>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</si>
  <si>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</si>
  <si>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</si>
  <si>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</si>
  <si>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</si>
  <si>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</si>
  <si>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</si>
  <si>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</si>
  <si>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</si>
  <si>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</si>
  <si>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</si>
  <si>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</si>
  <si>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</si>
  <si>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</si>
  <si>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</si>
  <si>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</si>
  <si>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</si>
  <si>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</si>
  <si>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</si>
  <si>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</si>
  <si>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</si>
  <si>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</si>
  <si>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</si>
  <si>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</si>
  <si>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</si>
  <si>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</si>
  <si>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</si>
  <si>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</si>
  <si>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</si>
  <si>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</si>
  <si>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</si>
  <si>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</si>
  <si>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</si>
  <si>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</si>
  <si>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</si>
  <si>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</si>
  <si>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</si>
  <si>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</si>
  <si>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</si>
  <si>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</si>
  <si>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</si>
  <si>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</si>
  <si>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</si>
  <si>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</si>
  <si>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</si>
  <si>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</si>
  <si>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</si>
  <si>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</si>
  <si>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</si>
  <si>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</si>
  <si>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</si>
  <si>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</si>
  <si>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</si>
  <si>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</si>
  <si>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</si>
  <si>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</si>
  <si>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</si>
  <si>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</si>
  <si>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</si>
  <si>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</si>
  <si>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</si>
  <si>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</si>
  <si>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</si>
  <si>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</si>
  <si>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</si>
  <si>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</si>
  <si>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</si>
  <si>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</si>
  <si>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</si>
  <si>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</si>
  <si>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</si>
  <si>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</si>
  <si>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</si>
  <si>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</si>
  <si>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</si>
  <si>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</si>
  <si>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</si>
  <si>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</si>
  <si>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</si>
  <si>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</si>
  <si>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</si>
  <si>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</si>
  <si>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</si>
  <si>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</si>
  <si>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</si>
  <si>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</si>
  <si>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</si>
  <si>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</si>
  <si>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</si>
  <si>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</si>
  <si>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</si>
  <si>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</si>
  <si>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</si>
  <si>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</si>
  <si>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</si>
  <si>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</si>
  <si>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</si>
  <si>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</si>
  <si>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</si>
  <si>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</si>
  <si>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</si>
  <si>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</si>
  <si>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</si>
  <si>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</si>
  <si>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</si>
  <si>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</si>
  <si>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</si>
  <si>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</si>
  <si>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</si>
  <si>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</si>
  <si>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</si>
  <si>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</si>
  <si>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</si>
  <si>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</si>
  <si>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</si>
  <si>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</si>
  <si>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</si>
  <si>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</si>
  <si>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</si>
  <si>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</si>
  <si>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</si>
  <si>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</si>
  <si>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</si>
  <si>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</si>
  <si>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</si>
  <si>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</si>
  <si>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</si>
  <si>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</si>
  <si>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</si>
  <si>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</si>
  <si>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</si>
  <si>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</si>
  <si>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</si>
  <si>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</si>
  <si>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</si>
  <si>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</si>
  <si>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</si>
  <si>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</si>
  <si>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</si>
  <si>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</si>
  <si>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</si>
  <si>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</si>
  <si>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</si>
  <si>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</si>
  <si>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</si>
  <si>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</si>
  <si>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</si>
  <si>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</si>
  <si>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</si>
  <si>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</si>
  <si>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</si>
  <si>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</si>
  <si>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</si>
  <si>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</si>
  <si>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</si>
  <si>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</si>
  <si>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</si>
  <si>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</si>
  <si>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</si>
  <si>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</si>
  <si>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</si>
  <si>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</si>
  <si>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</si>
  <si>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</si>
  <si>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</si>
  <si>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</si>
  <si>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</si>
  <si>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</si>
  <si>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</si>
  <si>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</si>
  <si>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</si>
  <si>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</si>
  <si>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</si>
  <si>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</si>
  <si>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</si>
  <si>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</si>
  <si>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</si>
  <si>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</si>
  <si>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</si>
  <si>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</si>
  <si>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</si>
  <si>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</si>
  <si>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</si>
  <si>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</si>
  <si>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</si>
  <si>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</si>
  <si>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</si>
  <si>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</si>
  <si>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</si>
  <si>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</si>
  <si>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</si>
  <si>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</si>
  <si>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</si>
  <si>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</si>
  <si>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</si>
  <si>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</si>
  <si>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</si>
  <si>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</si>
  <si>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</si>
  <si>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</si>
  <si>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</si>
  <si>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</si>
  <si>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</si>
  <si>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</si>
  <si>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</si>
  <si>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</si>
  <si>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</si>
  <si>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</si>
  <si>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</si>
  <si>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</si>
  <si>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</si>
  <si>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</si>
  <si>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</si>
  <si>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</si>
  <si>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</si>
  <si>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</si>
  <si>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</si>
  <si>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</si>
  <si>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</si>
  <si>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</si>
  <si>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</si>
  <si>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</si>
  <si>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</si>
  <si>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</si>
  <si>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</si>
  <si>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</si>
  <si>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</si>
  <si>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</si>
  <si>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</si>
  <si>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</si>
  <si>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</si>
  <si>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</si>
  <si>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</si>
  <si>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</si>
  <si>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</si>
  <si>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</si>
  <si>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</si>
  <si>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</si>
  <si>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</si>
  <si>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</si>
  <si>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</si>
  <si>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</si>
  <si>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</si>
  <si>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</si>
  <si>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</si>
  <si>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</si>
  <si>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</si>
  <si>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</si>
  <si>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</si>
  <si>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</si>
  <si>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</si>
  <si>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</si>
  <si>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</si>
  <si>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</si>
  <si>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</si>
  <si>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</si>
  <si>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</si>
  <si>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</si>
  <si>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</si>
  <si>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</si>
  <si>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</si>
  <si>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</si>
  <si>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</si>
  <si>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</si>
  <si>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</si>
  <si>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</si>
  <si>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</si>
  <si>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</si>
  <si>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</si>
  <si>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</si>
  <si>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</si>
  <si>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</si>
  <si>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</si>
  <si>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</si>
  <si>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</si>
  <si>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</si>
  <si>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</si>
  <si>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</si>
  <si>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</si>
  <si>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</si>
  <si>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</si>
  <si>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</si>
  <si>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</si>
  <si>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</si>
  <si>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</si>
  <si>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</si>
  <si>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</si>
  <si>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</si>
  <si>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</si>
  <si>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</si>
  <si>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</si>
  <si>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</si>
  <si>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</si>
  <si>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</si>
  <si>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</si>
  <si>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</si>
  <si>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</si>
  <si>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</si>
  <si>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</si>
  <si>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</si>
  <si>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</si>
  <si>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</si>
  <si>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</si>
  <si>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</si>
  <si>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</si>
  <si>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</si>
  <si>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</si>
  <si>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</si>
  <si>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</si>
  <si>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</si>
  <si>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</si>
  <si>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</si>
  <si>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</si>
  <si>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</si>
  <si>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</si>
  <si>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</si>
  <si>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</si>
  <si>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</si>
  <si>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</si>
  <si>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</si>
  <si>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</si>
  <si>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</si>
  <si>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</si>
  <si>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</si>
  <si>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</si>
  <si>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</si>
  <si>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</si>
  <si>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</si>
  <si>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</si>
  <si>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</si>
  <si>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</si>
  <si>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</si>
  <si>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</si>
  <si>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</si>
  <si>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</si>
  <si>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</si>
  <si>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</si>
  <si>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</si>
  <si>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</si>
  <si>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</si>
  <si>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</si>
  <si>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</si>
  <si>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</si>
  <si>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</si>
  <si>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</si>
  <si>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</si>
  <si>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</si>
  <si>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</si>
  <si>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</si>
  <si>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</si>
  <si>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</si>
  <si>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</si>
  <si>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</si>
  <si>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</si>
  <si>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</si>
  <si>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</si>
  <si>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</si>
  <si>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</si>
  <si>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</si>
  <si>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</si>
  <si>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</si>
  <si>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</si>
  <si>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</si>
  <si>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</si>
  <si>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</si>
  <si>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</si>
  <si>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</si>
  <si>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</si>
  <si>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</si>
  <si>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</si>
  <si>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</si>
  <si>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</si>
  <si>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</si>
  <si>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</si>
  <si>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</si>
  <si>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</si>
  <si>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</si>
  <si>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</si>
  <si>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</si>
  <si>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</si>
  <si>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</si>
  <si>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</si>
  <si>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</si>
  <si>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</si>
  <si>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</si>
  <si>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</si>
  <si>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</si>
  <si>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</si>
  <si>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</si>
  <si>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</si>
  <si>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</si>
  <si>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</si>
  <si>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</si>
  <si>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</si>
  <si>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</si>
  <si>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</si>
  <si>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</si>
  <si>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</si>
  <si>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</si>
  <si>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</si>
  <si>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</si>
  <si>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</si>
  <si>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</si>
  <si>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</si>
  <si>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</si>
  <si>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</si>
  <si>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</si>
  <si>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</si>
  <si>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</si>
  <si>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</si>
  <si>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</si>
  <si>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</si>
  <si>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</si>
  <si>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</si>
  <si>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</si>
  <si>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</si>
  <si>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</si>
  <si>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</si>
  <si>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</si>
  <si>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</si>
  <si>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</si>
  <si>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</si>
  <si>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</si>
  <si>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</si>
  <si>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</si>
  <si>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</si>
  <si>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</si>
  <si>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</si>
  <si>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</si>
  <si>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</si>
  <si>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</si>
  <si>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</si>
  <si>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</si>
  <si>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</si>
  <si>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</si>
  <si>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</si>
  <si>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</si>
  <si>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</si>
  <si>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</si>
  <si>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</si>
  <si>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</si>
  <si>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</si>
  <si>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</si>
  <si>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</si>
  <si>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</si>
  <si>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</si>
  <si>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</si>
  <si>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</si>
  <si>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</si>
  <si>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</si>
  <si>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</si>
  <si>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</si>
  <si>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</si>
  <si>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</si>
  <si>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</si>
  <si>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</si>
  <si>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</si>
  <si>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</si>
  <si>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</si>
  <si>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</si>
  <si>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</si>
  <si>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</si>
  <si>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</si>
  <si>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</si>
  <si>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</si>
  <si>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</si>
  <si>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</si>
  <si>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</si>
  <si>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</si>
  <si>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</si>
  <si>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</si>
  <si>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</si>
  <si>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</si>
  <si>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</si>
  <si>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</si>
  <si>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</si>
  <si>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</si>
  <si>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</si>
  <si>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</si>
  <si>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</si>
  <si>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</si>
  <si>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</si>
  <si>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</si>
  <si>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</si>
  <si>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</si>
  <si>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</si>
  <si>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</si>
  <si>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</si>
  <si>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</si>
  <si>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</si>
  <si>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</si>
  <si>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</si>
  <si>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</si>
  <si>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</si>
  <si>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</si>
  <si>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</si>
  <si>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</si>
  <si>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</si>
  <si>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</si>
  <si>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</si>
  <si>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</si>
  <si>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</si>
  <si>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</si>
  <si>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</si>
  <si>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</si>
  <si>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</si>
  <si>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</si>
  <si>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</si>
  <si>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</si>
  <si>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</si>
  <si>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</si>
  <si>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</si>
  <si>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</si>
  <si>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</si>
  <si>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</si>
  <si>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</si>
  <si>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</si>
  <si>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</si>
  <si>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</si>
  <si>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</si>
  <si>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</si>
  <si>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</si>
  <si>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</si>
  <si>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</si>
  <si>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</si>
  <si>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</si>
  <si>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</si>
  <si>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</si>
  <si>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</si>
  <si>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</si>
  <si>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</si>
  <si>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</si>
  <si>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</si>
  <si>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</si>
  <si>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</si>
  <si>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</si>
  <si>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</si>
  <si>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</si>
  <si>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</si>
  <si>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</si>
  <si>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</si>
  <si>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</si>
  <si>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</si>
  <si>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</si>
  <si>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</si>
  <si>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</si>
  <si>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</si>
  <si>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</si>
  <si>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</si>
  <si>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</si>
  <si>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</si>
  <si>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</si>
  <si>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</si>
  <si>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</si>
  <si>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</si>
  <si>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</si>
  <si>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</si>
  <si>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</si>
  <si>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</si>
  <si>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</si>
  <si>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</si>
  <si>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</si>
  <si>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</si>
  <si>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</si>
  <si>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</si>
  <si>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</si>
  <si>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</si>
  <si>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</si>
  <si>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</si>
  <si>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</si>
  <si>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</si>
  <si>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</si>
  <si>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</si>
  <si>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</si>
  <si>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</si>
  <si>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</si>
  <si>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</si>
  <si>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</si>
  <si>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</si>
  <si>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</si>
  <si>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</si>
  <si>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</si>
  <si>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</si>
  <si>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</si>
  <si>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</si>
  <si>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</si>
  <si>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</si>
  <si>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</si>
  <si>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</si>
  <si>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</si>
  <si>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</si>
  <si>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</si>
  <si>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</si>
  <si>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</si>
  <si>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</si>
  <si>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</si>
  <si>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</si>
  <si>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</si>
  <si>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</si>
  <si>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</si>
  <si>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</si>
  <si>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</si>
  <si>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</si>
  <si>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</si>
  <si>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</si>
  <si>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</si>
  <si>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</si>
  <si>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</si>
  <si>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</si>
  <si>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</si>
  <si>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</si>
  <si>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</si>
  <si>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</si>
  <si>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</si>
  <si>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</si>
  <si>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</si>
  <si>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</si>
  <si>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</si>
  <si>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</si>
  <si>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</si>
  <si>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</si>
  <si>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</si>
  <si>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</si>
  <si>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</si>
  <si>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</si>
  <si>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</si>
  <si>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</si>
  <si>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</si>
  <si>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</si>
  <si>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</si>
  <si>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</si>
  <si>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</si>
  <si>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</si>
  <si>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</si>
  <si>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</si>
  <si>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</si>
  <si>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</si>
  <si>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</si>
  <si>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</si>
  <si>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</si>
  <si>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</si>
  <si>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</si>
  <si>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</si>
  <si>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</si>
  <si>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</si>
  <si>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</si>
  <si>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</si>
  <si>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</si>
  <si>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</si>
  <si>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</si>
  <si>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</si>
  <si>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</si>
  <si>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</si>
  <si>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</si>
  <si>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</si>
  <si>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</si>
  <si>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</si>
  <si>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</si>
  <si>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</si>
  <si>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</si>
  <si>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</si>
  <si>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</si>
  <si>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</si>
  <si>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</si>
  <si>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</si>
  <si>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</si>
  <si>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</si>
  <si>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</si>
  <si>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</si>
  <si>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</si>
  <si>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</si>
  <si>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</si>
  <si>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</si>
  <si>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</si>
  <si>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</si>
  <si>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</si>
  <si>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</si>
  <si>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</si>
  <si>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</si>
  <si>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</si>
  <si>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</si>
  <si>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</si>
  <si>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</si>
  <si>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</si>
  <si>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</si>
  <si>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</si>
  <si>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</si>
  <si>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</si>
  <si>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</si>
  <si>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</si>
  <si>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</si>
  <si>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</si>
  <si>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</si>
  <si>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</si>
  <si>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</si>
  <si>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</si>
  <si>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</si>
  <si>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</si>
  <si>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</si>
  <si>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</si>
  <si>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</si>
  <si>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</si>
  <si>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</si>
  <si>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</si>
  <si>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</si>
  <si>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</si>
  <si>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</si>
  <si>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</si>
  <si>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</si>
  <si>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</si>
  <si>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</si>
  <si>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</si>
  <si>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</si>
  <si>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</si>
  <si>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</si>
  <si>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</si>
  <si>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</si>
  <si>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</si>
  <si>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</si>
  <si>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</si>
  <si>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</si>
  <si>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</si>
  <si>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</si>
  <si>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</si>
  <si>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</si>
  <si>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</si>
  <si>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</si>
  <si>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</si>
  <si>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</si>
  <si>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</si>
  <si>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</si>
  <si>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</si>
  <si>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</si>
  <si>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</si>
  <si>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</si>
  <si>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</si>
  <si>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</si>
  <si>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</si>
  <si>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</si>
  <si>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</si>
  <si>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</si>
  <si>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</si>
  <si>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</si>
  <si>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</si>
  <si>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</si>
  <si>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</si>
  <si>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</si>
  <si>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</si>
  <si>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</si>
  <si>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</si>
  <si>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</si>
  <si>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</si>
  <si>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</si>
  <si>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</si>
  <si>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</si>
  <si>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</si>
  <si>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</si>
  <si>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</si>
  <si>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</si>
  <si>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</si>
  <si>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</si>
  <si>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</si>
  <si>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</si>
  <si>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</si>
  <si>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</si>
  <si>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</si>
  <si>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</si>
  <si>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</si>
  <si>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</si>
  <si>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</si>
  <si>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</si>
  <si>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</si>
  <si>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</si>
  <si>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</si>
  <si>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</si>
  <si>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</si>
  <si>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</si>
  <si>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</si>
  <si>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</si>
  <si>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</si>
  <si>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</si>
  <si>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</si>
  <si>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</si>
  <si>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</si>
  <si>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</si>
  <si>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</si>
  <si>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</si>
  <si>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</si>
  <si>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</si>
  <si>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</si>
  <si>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</si>
  <si>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</si>
  <si>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</si>
  <si>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</si>
  <si>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</si>
  <si>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</si>
  <si>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</si>
  <si>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</si>
  <si>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</si>
  <si>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</si>
  <si>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</si>
  <si>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</si>
  <si>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</si>
  <si>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</si>
  <si>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</si>
  <si>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</si>
  <si>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</si>
  <si>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</si>
  <si>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</si>
  <si>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</si>
  <si>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</si>
  <si>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</si>
  <si>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</si>
  <si>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</si>
  <si>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</si>
  <si>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</si>
  <si>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</si>
  <si>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</si>
  <si>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</si>
  <si>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</si>
  <si>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</si>
  <si>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</si>
  <si>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</si>
  <si>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</si>
  <si>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</si>
  <si>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</si>
  <si>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</si>
  <si>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</si>
  <si>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</si>
  <si>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</si>
  <si>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</si>
  <si>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</si>
  <si>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</si>
  <si>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</si>
  <si>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</si>
  <si>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</si>
  <si>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</si>
  <si>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</si>
  <si>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</si>
  <si>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</si>
  <si>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</si>
  <si>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</si>
  <si>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</si>
  <si>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</si>
  <si>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</si>
  <si>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</si>
  <si>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</si>
  <si>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</si>
  <si>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</si>
  <si>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</si>
  <si>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</si>
  <si>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</si>
  <si>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</si>
  <si>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</si>
  <si>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</si>
  <si>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</si>
  <si>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</si>
  <si>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</si>
  <si>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</si>
  <si>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</si>
  <si>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</si>
  <si>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</si>
  <si>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</si>
  <si>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</si>
  <si>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</si>
  <si>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</si>
  <si>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</si>
  <si>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</si>
  <si>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</si>
  <si>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</si>
  <si>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</si>
  <si>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</si>
  <si>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</si>
  <si>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</si>
  <si>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</si>
  <si>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</si>
  <si>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</si>
  <si>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</si>
  <si>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</si>
  <si>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</si>
  <si>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</si>
  <si>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</si>
  <si>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</si>
  <si>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</si>
  <si>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</si>
  <si>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</si>
  <si>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</si>
  <si>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</si>
  <si>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</si>
  <si>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</si>
  <si>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</si>
  <si>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</si>
  <si>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</si>
  <si>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</si>
  <si>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</si>
  <si>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</si>
  <si>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</si>
  <si>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</si>
  <si>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</si>
  <si>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</si>
  <si>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</si>
  <si>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</si>
  <si>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</si>
  <si>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</si>
  <si>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</si>
  <si>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</si>
  <si>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</si>
  <si>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</si>
  <si>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</si>
  <si>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</si>
  <si>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</si>
  <si>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</si>
  <si>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</si>
  <si>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</si>
  <si>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</si>
  <si>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</si>
  <si>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</si>
  <si>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</si>
  <si>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</si>
  <si>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</si>
  <si>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</si>
  <si>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</si>
  <si>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</si>
  <si>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</si>
  <si>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</si>
  <si>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</si>
  <si>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</si>
  <si>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</si>
  <si>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</si>
  <si>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</si>
  <si>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</si>
  <si>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</si>
  <si>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</si>
  <si>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</si>
  <si>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</si>
  <si>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</si>
  <si>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</si>
  <si>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</si>
  <si>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</si>
  <si>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</si>
  <si>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</si>
  <si>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</si>
  <si>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</si>
  <si>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</si>
  <si>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</si>
  <si>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</si>
  <si>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</si>
  <si>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</si>
  <si>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</si>
  <si>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</si>
  <si>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</si>
  <si>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</si>
  <si>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</si>
  <si>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</si>
  <si>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</si>
  <si>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</si>
  <si>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</si>
  <si>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</si>
  <si>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</si>
  <si>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</si>
  <si>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</si>
  <si>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</si>
  <si>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</si>
  <si>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</si>
  <si>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</si>
  <si>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</si>
  <si>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</si>
  <si>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</si>
  <si>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</si>
  <si>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</si>
  <si>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</si>
  <si>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</si>
  <si>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</si>
  <si>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</si>
  <si>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</si>
  <si>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</si>
  <si>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</si>
  <si>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</si>
  <si>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</si>
  <si>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</si>
  <si>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</si>
  <si>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</si>
  <si>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</si>
  <si>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</si>
  <si>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</si>
  <si>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</si>
  <si>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</si>
  <si>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</si>
  <si>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</si>
  <si>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</si>
  <si>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</si>
  <si>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</si>
  <si>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</si>
  <si>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</si>
  <si>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</si>
  <si>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</si>
  <si>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</si>
  <si>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</si>
  <si>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</si>
  <si>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</si>
  <si>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</si>
  <si>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</si>
  <si>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</si>
  <si>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</si>
  <si>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</si>
  <si>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</si>
  <si>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</si>
  <si>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</si>
  <si>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</si>
  <si>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</si>
  <si>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</si>
  <si>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</si>
  <si>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</si>
  <si>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</si>
  <si>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</si>
  <si>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</si>
  <si>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</si>
  <si>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</si>
  <si>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</si>
  <si>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</si>
  <si>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</si>
  <si>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</si>
  <si>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</si>
  <si>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</si>
  <si>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</si>
  <si>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</si>
  <si>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</si>
  <si>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</si>
  <si>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</si>
  <si>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</si>
  <si>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</si>
  <si>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</si>
  <si>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</si>
  <si>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</si>
  <si>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</si>
  <si>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</si>
  <si>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</si>
  <si>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</si>
  <si>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</si>
  <si>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</si>
  <si>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</si>
  <si>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</si>
  <si>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</si>
  <si>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</si>
  <si>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</si>
  <si>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</si>
  <si>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</si>
  <si>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</si>
  <si>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</si>
  <si>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</si>
  <si>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</si>
  <si>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</si>
  <si>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</si>
  <si>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</si>
  <si>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</si>
  <si>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</si>
  <si>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</si>
  <si>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</si>
  <si>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</si>
  <si>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</si>
  <si>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</si>
  <si>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</si>
  <si>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</si>
  <si>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</si>
  <si>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</si>
  <si>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</si>
  <si>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</si>
  <si>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</si>
  <si>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</si>
  <si>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</si>
  <si>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</si>
  <si>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</si>
  <si>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</si>
  <si>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</si>
  <si>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</si>
  <si>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</si>
  <si>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</si>
  <si>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</si>
  <si>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</si>
  <si>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</si>
  <si>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</si>
  <si>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</si>
  <si>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</si>
  <si>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</si>
  <si>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</si>
  <si>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</si>
  <si>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</si>
  <si>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</si>
  <si>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</si>
  <si>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</si>
  <si>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</si>
  <si>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</si>
  <si>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</si>
  <si>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</si>
  <si>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</si>
  <si>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</si>
  <si>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</si>
  <si>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</si>
  <si>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</si>
  <si>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</si>
  <si>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</si>
  <si>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</si>
  <si>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</si>
  <si>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</si>
  <si>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</si>
  <si>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</si>
  <si>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</si>
  <si>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</si>
  <si>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</si>
  <si>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</si>
  <si>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</si>
  <si>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</si>
  <si>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</si>
  <si>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</si>
  <si>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</si>
  <si>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</si>
  <si>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</si>
  <si>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</si>
  <si>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</si>
  <si>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</si>
  <si>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</si>
  <si>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</si>
  <si>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</si>
  <si>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</si>
  <si>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</si>
  <si>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</si>
  <si>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</si>
  <si>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</si>
  <si>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</si>
  <si>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</si>
  <si>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</si>
  <si>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</si>
  <si>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</si>
  <si>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</si>
  <si>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</si>
  <si>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</si>
  <si>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</si>
  <si>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</si>
  <si>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</si>
  <si>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</si>
  <si>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</si>
  <si>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</si>
  <si>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</si>
  <si>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</si>
  <si>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</si>
  <si>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</si>
  <si>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</si>
  <si>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</si>
  <si>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</si>
  <si>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</si>
  <si>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</si>
  <si>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</si>
  <si>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</si>
  <si>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</si>
  <si>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</si>
  <si>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</si>
  <si>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</si>
  <si>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</si>
  <si>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</si>
  <si>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</si>
  <si>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</si>
  <si>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</si>
  <si>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</si>
  <si>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</si>
  <si>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</si>
  <si>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</si>
  <si>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</si>
  <si>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</si>
  <si>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</si>
  <si>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</si>
  <si>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</si>
  <si>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</si>
  <si>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</si>
  <si>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</si>
  <si>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</si>
  <si>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</si>
  <si>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</si>
  <si>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</si>
  <si>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</si>
  <si>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</si>
  <si>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</si>
  <si>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</si>
  <si>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</si>
  <si>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</si>
  <si>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</si>
  <si>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</si>
  <si>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</si>
  <si>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</si>
  <si>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</si>
  <si>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</si>
  <si>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</si>
  <si>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</si>
  <si>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</si>
  <si>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</si>
  <si>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</si>
  <si>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</si>
  <si>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</si>
  <si>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</si>
  <si>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</si>
  <si>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</si>
  <si>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</si>
  <si>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</si>
  <si>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</si>
  <si>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</si>
  <si>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</si>
  <si>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</si>
  <si>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</si>
  <si>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</si>
  <si>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</si>
  <si>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</si>
  <si>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</si>
  <si>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</si>
  <si>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</si>
  <si>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</si>
  <si>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</si>
  <si>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</si>
  <si>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</si>
  <si>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</si>
  <si>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</si>
  <si>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</si>
  <si>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</si>
  <si>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</si>
  <si>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</si>
  <si>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</si>
  <si>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</si>
  <si>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</si>
  <si>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</si>
  <si>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</si>
  <si>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</si>
  <si>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</si>
  <si>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</si>
  <si>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</si>
  <si>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</si>
  <si>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</si>
  <si>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</si>
  <si>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</si>
  <si>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</si>
  <si>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</si>
  <si>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</si>
  <si>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</si>
  <si>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</si>
  <si>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</si>
  <si>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</si>
  <si>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</si>
  <si>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</si>
  <si>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</si>
  <si>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</si>
  <si>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</si>
  <si>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</si>
  <si>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</si>
  <si>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</si>
  <si>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</si>
  <si>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</si>
  <si>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</si>
  <si>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</si>
  <si>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</si>
  <si>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</si>
  <si>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</si>
  <si>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</si>
  <si>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</si>
  <si>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</si>
  <si>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</si>
  <si>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</si>
  <si>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</si>
  <si>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</si>
  <si>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</si>
  <si>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</si>
  <si>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</si>
  <si>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</si>
  <si>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</si>
  <si>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</si>
  <si>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</si>
  <si>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</si>
  <si>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</si>
  <si>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</si>
  <si>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</si>
  <si>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</si>
  <si>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</si>
  <si>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</si>
  <si>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</si>
  <si>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</si>
  <si>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</si>
  <si>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</si>
  <si>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</si>
  <si>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</si>
  <si>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</si>
  <si>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</si>
  <si>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</si>
  <si>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</si>
  <si>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</si>
  <si>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</si>
  <si>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</si>
  <si>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</si>
  <si>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</si>
  <si>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</si>
  <si>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</si>
  <si>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</si>
  <si>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</si>
  <si>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</si>
  <si>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</si>
  <si>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</si>
  <si>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</si>
  <si>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</si>
  <si>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</si>
  <si>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</si>
  <si>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</si>
  <si>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</si>
  <si>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</si>
  <si>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</si>
  <si>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</si>
  <si>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</si>
  <si>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</si>
  <si>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</si>
  <si>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</si>
  <si>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</si>
  <si>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</si>
  <si>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</si>
  <si>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</si>
  <si>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</si>
  <si>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</si>
  <si>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</si>
  <si>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</si>
  <si>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</si>
  <si>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</si>
  <si>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</si>
  <si>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</si>
  <si>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</si>
  <si>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</si>
  <si>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</si>
  <si>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</si>
  <si>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</si>
  <si>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</si>
  <si>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</si>
  <si>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</si>
  <si>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</si>
  <si>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</si>
  <si>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</si>
  <si>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</si>
  <si>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</si>
  <si>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</si>
  <si>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</si>
  <si>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</si>
  <si>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</si>
  <si>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</si>
  <si>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</si>
  <si>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</si>
  <si>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</si>
  <si>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</si>
  <si>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</si>
  <si>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</si>
  <si>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</si>
  <si>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</si>
  <si>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</si>
  <si>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</si>
  <si>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</si>
  <si>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</si>
  <si>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</si>
  <si>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</si>
  <si>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</si>
  <si>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</si>
  <si>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</si>
  <si>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</si>
  <si>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</si>
  <si>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</si>
  <si>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</si>
  <si>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</si>
  <si>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</si>
  <si>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</si>
  <si>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</si>
  <si>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</si>
  <si>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</si>
  <si>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</si>
  <si>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</si>
  <si>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</si>
  <si>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</si>
  <si>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</si>
  <si>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</si>
  <si>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</si>
  <si>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</si>
  <si>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</si>
  <si>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</si>
  <si>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</si>
  <si>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</si>
  <si>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</si>
  <si>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</si>
  <si>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</si>
  <si>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</si>
  <si>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</si>
  <si>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</si>
  <si>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</si>
  <si>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</si>
  <si>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</si>
  <si>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</si>
  <si>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</si>
  <si>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</si>
  <si>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</si>
  <si>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</si>
  <si>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</si>
  <si>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</si>
  <si>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</si>
  <si>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</si>
  <si>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</si>
  <si>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</si>
  <si>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</si>
  <si>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</si>
  <si>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</si>
  <si>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</si>
  <si>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</si>
  <si>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</si>
  <si>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</si>
  <si>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</si>
  <si>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</si>
  <si>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</si>
  <si>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</si>
  <si>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</si>
  <si>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</si>
  <si>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</si>
  <si>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</si>
  <si>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</si>
  <si>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</si>
  <si>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</si>
  <si>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</si>
  <si>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</si>
  <si>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</si>
  <si>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</si>
  <si>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</si>
  <si>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</si>
  <si>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</si>
  <si>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</si>
  <si>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</si>
  <si>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</si>
  <si>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</si>
  <si>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</si>
  <si>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</si>
  <si>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</si>
  <si>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</si>
  <si>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</si>
  <si>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</si>
  <si>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</si>
  <si>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</si>
  <si>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</si>
  <si>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</si>
  <si>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</si>
  <si>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</si>
  <si>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</si>
  <si>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</si>
  <si>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</si>
  <si>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</si>
  <si>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</si>
  <si>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</si>
  <si>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</si>
  <si>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</si>
  <si>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</si>
  <si>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</si>
  <si>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</si>
  <si>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</si>
  <si>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</si>
  <si>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</si>
  <si>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</si>
  <si>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</si>
  <si>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</si>
  <si>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</si>
  <si>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</si>
  <si>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</si>
  <si>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</si>
  <si>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</si>
  <si>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</si>
  <si>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</si>
  <si>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</si>
  <si>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</si>
  <si>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</si>
  <si>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</si>
  <si>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</si>
  <si>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</si>
  <si>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</si>
  <si>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</si>
  <si>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</si>
  <si>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</si>
  <si>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</si>
  <si>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</si>
  <si>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</si>
  <si>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</si>
  <si>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</si>
  <si>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</si>
  <si>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</si>
  <si>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</si>
  <si>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</si>
  <si>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</si>
  <si>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</si>
  <si>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</si>
  <si>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</si>
  <si>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</si>
  <si>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</si>
  <si>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</si>
  <si>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</si>
  <si>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</si>
  <si>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</si>
  <si>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</si>
  <si>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</si>
  <si>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</si>
  <si>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</si>
  <si>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</si>
  <si>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</si>
  <si>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</si>
  <si>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</si>
  <si>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</si>
  <si>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</si>
  <si>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</si>
  <si>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</si>
  <si>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</si>
  <si>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</si>
  <si>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</si>
  <si>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</si>
  <si>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</si>
  <si>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</si>
  <si>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</si>
  <si>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</si>
  <si>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</si>
  <si>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</si>
  <si>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</si>
  <si>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</si>
  <si>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</si>
  <si>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</si>
  <si>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</si>
  <si>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</si>
  <si>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</si>
  <si>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</si>
  <si>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</si>
  <si>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</si>
  <si>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</si>
  <si>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</si>
  <si>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</si>
  <si>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</si>
  <si>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</si>
  <si>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</si>
  <si>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</si>
  <si>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</si>
  <si>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</si>
  <si>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</si>
  <si>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</si>
  <si>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</si>
  <si>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</si>
  <si>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</si>
  <si>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</si>
  <si>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</si>
  <si>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</si>
  <si>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</si>
  <si>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</si>
  <si>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</si>
  <si>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</si>
  <si>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</si>
  <si>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</si>
  <si>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</si>
  <si>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</si>
  <si>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</si>
  <si>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</si>
  <si>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</si>
  <si>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</si>
  <si>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</si>
  <si>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</si>
  <si>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</si>
  <si>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</si>
  <si>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</si>
  <si>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</si>
  <si>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</si>
  <si>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</si>
  <si>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</si>
  <si>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</si>
  <si>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</si>
  <si>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</si>
  <si>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</si>
  <si>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</si>
  <si>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</si>
  <si>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</si>
  <si>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</si>
  <si>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</si>
  <si>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</si>
  <si>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</si>
  <si>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</si>
  <si>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</si>
  <si>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</si>
  <si>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</si>
  <si>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</si>
  <si>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</si>
  <si>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</si>
  <si>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</si>
  <si>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</si>
  <si>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</si>
  <si>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</si>
  <si>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</si>
  <si>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</si>
  <si>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</si>
  <si>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</si>
  <si>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</si>
  <si>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</si>
  <si>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</si>
  <si>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</si>
  <si>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</si>
  <si>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</si>
  <si>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</si>
  <si>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</si>
  <si>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</si>
  <si>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</si>
  <si>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</si>
  <si>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</si>
  <si>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</si>
  <si>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</si>
  <si>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</si>
  <si>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</si>
  <si>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</si>
  <si>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</si>
  <si>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</si>
  <si>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</si>
  <si>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</si>
  <si>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</si>
  <si>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</si>
  <si>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</si>
  <si>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</si>
  <si>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</si>
  <si>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</si>
  <si>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</si>
  <si>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</si>
  <si>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</si>
  <si>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</si>
  <si>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</si>
  <si>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</si>
  <si>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</si>
  <si>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</si>
  <si>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</si>
  <si>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</si>
  <si>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</si>
  <si>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</si>
  <si>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</si>
  <si>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</si>
  <si>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</si>
  <si>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</si>
  <si>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</si>
  <si>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</si>
  <si>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</si>
  <si>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</si>
  <si>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</si>
  <si>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</si>
  <si>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</si>
  <si>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</si>
  <si>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</si>
  <si>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</si>
  <si>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</si>
  <si>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</si>
  <si>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</si>
  <si>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</si>
  <si>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</si>
  <si>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</si>
  <si>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</si>
  <si>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</si>
  <si>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</si>
  <si>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</si>
  <si>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</si>
  <si>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</si>
  <si>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</si>
  <si>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</si>
  <si>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</si>
  <si>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</si>
  <si>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</si>
  <si>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</si>
  <si>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</si>
  <si>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</si>
  <si>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</si>
  <si>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</si>
  <si>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</si>
  <si>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</si>
  <si>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</si>
  <si>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</si>
  <si>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</si>
  <si>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</si>
  <si>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</si>
  <si>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</si>
  <si>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</si>
  <si>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</si>
  <si>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</si>
  <si>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</si>
  <si>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</si>
  <si>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</si>
  <si>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</si>
  <si>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</si>
  <si>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</si>
  <si>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</si>
  <si>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</si>
  <si>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</si>
  <si>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</si>
  <si>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</si>
  <si>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</si>
  <si>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</si>
  <si>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</si>
  <si>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</si>
  <si>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</si>
  <si>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</si>
  <si>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</si>
  <si>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</si>
  <si>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</si>
  <si>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</si>
  <si>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</si>
  <si>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</si>
  <si>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</si>
  <si>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</si>
  <si>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</si>
  <si>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</si>
  <si>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</si>
  <si>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</si>
  <si>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</si>
  <si>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</si>
  <si>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</si>
  <si>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</si>
  <si>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</si>
  <si>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</si>
  <si>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</si>
  <si>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</si>
  <si>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</si>
  <si>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</si>
  <si>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</si>
  <si>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</si>
  <si>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</si>
  <si>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</si>
  <si>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</si>
  <si>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</si>
  <si>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</si>
  <si>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</si>
  <si>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</si>
  <si>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</si>
  <si>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</si>
  <si>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</si>
  <si>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</si>
  <si>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</si>
  <si>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</si>
  <si>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</si>
  <si>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</si>
  <si>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</si>
  <si>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</si>
  <si>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</si>
  <si>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</si>
  <si>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</si>
  <si>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</si>
  <si>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</si>
  <si>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</si>
  <si>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</si>
  <si>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</si>
  <si>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</si>
  <si>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</si>
  <si>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</si>
  <si>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</si>
  <si>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</si>
  <si>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</si>
  <si>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</si>
  <si>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</si>
  <si>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</si>
  <si>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</si>
  <si>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</si>
  <si>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</si>
  <si>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</si>
  <si>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</si>
  <si>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</si>
  <si>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</si>
  <si>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</si>
  <si>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</si>
  <si>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</si>
  <si>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</si>
  <si>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</si>
  <si>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</si>
  <si>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</si>
  <si>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</si>
  <si>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</si>
  <si>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</si>
  <si>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</si>
  <si>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</si>
  <si>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</si>
  <si>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</si>
  <si>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</si>
  <si>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</si>
  <si>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</si>
  <si>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</si>
  <si>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</si>
  <si>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</si>
  <si>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</si>
  <si>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</si>
  <si>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</si>
  <si>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</si>
  <si>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</si>
  <si>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</si>
  <si>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</si>
  <si>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</si>
  <si>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</si>
  <si>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</si>
  <si>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</si>
  <si>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</si>
  <si>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</si>
  <si>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</si>
  <si>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</si>
  <si>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</si>
  <si>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</si>
  <si>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</si>
  <si>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</si>
  <si>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</si>
  <si>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</si>
  <si>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</si>
  <si>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</si>
  <si>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</si>
  <si>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</si>
  <si>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</si>
  <si>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</si>
  <si>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</si>
  <si>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</si>
  <si>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</si>
  <si>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</si>
  <si>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</si>
  <si>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</si>
  <si>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</si>
  <si>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</si>
  <si>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</si>
  <si>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</si>
  <si>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</si>
  <si>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</si>
  <si>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</si>
  <si>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</si>
  <si>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</si>
  <si>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</si>
  <si>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</si>
  <si>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</si>
  <si>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</si>
  <si>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</si>
  <si>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</si>
  <si>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</si>
  <si>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</si>
  <si>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</si>
  <si>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</si>
  <si>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</si>
  <si>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</si>
  <si>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</si>
  <si>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</si>
  <si>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</si>
  <si>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</si>
  <si>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</si>
  <si>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</si>
  <si>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</si>
  <si>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</si>
  <si>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</si>
  <si>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</si>
  <si>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</si>
  <si>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</si>
  <si>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</si>
  <si>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</si>
  <si>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</si>
  <si>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</si>
  <si>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</si>
  <si>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</si>
  <si>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</si>
  <si>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</si>
  <si>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</si>
  <si>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</si>
  <si>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</si>
  <si>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</si>
  <si>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</si>
  <si>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</si>
  <si>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</si>
  <si>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</si>
  <si>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</si>
  <si>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</si>
  <si>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</si>
  <si>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</si>
  <si>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</si>
  <si>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</si>
  <si>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</si>
  <si>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</si>
  <si>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</si>
  <si>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</si>
  <si>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</si>
  <si>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</si>
  <si>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</si>
  <si>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</si>
  <si>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</si>
  <si>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</si>
  <si>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</si>
  <si>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</si>
  <si>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</si>
  <si>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</si>
  <si>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</si>
  <si>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</si>
  <si>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</si>
  <si>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</si>
  <si>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</si>
  <si>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</si>
  <si>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</si>
  <si>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</si>
  <si>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</si>
  <si>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</si>
  <si>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</si>
  <si>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</si>
  <si>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</si>
  <si>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</si>
  <si>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</si>
  <si>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</si>
  <si>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</si>
  <si>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</si>
  <si>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</si>
  <si>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</si>
  <si>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</si>
  <si>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</si>
  <si>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</si>
  <si>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</si>
  <si>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</si>
  <si>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</si>
  <si>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</si>
  <si>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</si>
  <si>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</si>
  <si>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</si>
  <si>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</si>
  <si>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</si>
  <si>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</si>
  <si>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</si>
  <si>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</si>
  <si>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</si>
  <si>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</si>
  <si>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</si>
  <si>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</si>
  <si>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</si>
  <si>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</si>
  <si>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</si>
  <si>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</si>
  <si>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</si>
  <si>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</si>
  <si>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</si>
  <si>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</si>
  <si>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</si>
  <si>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</si>
  <si>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</si>
  <si>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</si>
  <si>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</si>
  <si>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</si>
  <si>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</si>
  <si>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</si>
  <si>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</si>
  <si>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</si>
  <si>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</si>
  <si>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</si>
  <si>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</si>
  <si>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</si>
  <si>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</si>
  <si>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</si>
  <si>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</si>
  <si>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</si>
  <si>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</si>
  <si>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</si>
  <si>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</si>
  <si>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</si>
  <si>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</si>
  <si>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</si>
  <si>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</si>
  <si>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</si>
  <si>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</si>
  <si>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</si>
  <si>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</si>
  <si>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</si>
  <si>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</si>
  <si>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</si>
  <si>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</si>
  <si>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</si>
  <si>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</si>
  <si>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</si>
  <si>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</si>
  <si>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</si>
  <si>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</si>
  <si>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</si>
  <si>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</si>
  <si>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</si>
  <si>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</si>
  <si>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</si>
  <si>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</si>
  <si>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</si>
  <si>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</si>
  <si>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</si>
  <si>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</si>
  <si>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</si>
  <si>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</si>
  <si>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</si>
  <si>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</si>
  <si>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</si>
  <si>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</si>
  <si>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</si>
  <si>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</si>
  <si>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</si>
  <si>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</si>
  <si>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</si>
  <si>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</si>
  <si>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</si>
  <si>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</si>
  <si>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</si>
  <si>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</si>
  <si>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</si>
  <si>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</si>
  <si>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</si>
  <si>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</si>
  <si>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</si>
  <si>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</si>
  <si>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</si>
  <si>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</si>
  <si>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</si>
  <si>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</si>
  <si>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</si>
  <si>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</si>
  <si>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</si>
  <si>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</si>
  <si>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</si>
  <si>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</si>
  <si>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</si>
  <si>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</si>
  <si>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</si>
  <si>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</si>
  <si>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</si>
  <si>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</si>
  <si>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</si>
  <si>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</si>
  <si>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</si>
  <si>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</si>
  <si>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</si>
  <si>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</si>
  <si>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</si>
  <si>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</si>
  <si>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</si>
  <si>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</si>
  <si>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</si>
  <si>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</si>
  <si>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</si>
  <si>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</si>
  <si>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</si>
  <si>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</si>
  <si>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</si>
  <si>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</si>
  <si>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</si>
  <si>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</si>
  <si>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</si>
  <si>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</si>
  <si>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</si>
  <si>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</si>
  <si>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</si>
  <si>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</si>
  <si>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</si>
  <si>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</si>
  <si>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</si>
  <si>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</si>
  <si>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</si>
  <si>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</si>
  <si>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</si>
  <si>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</si>
  <si>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</si>
  <si>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</si>
  <si>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</si>
  <si>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</si>
  <si>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</si>
  <si>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</si>
  <si>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</si>
  <si>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</si>
  <si>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</si>
  <si>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</si>
  <si>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</si>
  <si>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</si>
  <si>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</si>
  <si>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</si>
  <si>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</si>
  <si>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</si>
  <si>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</si>
  <si>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</si>
  <si>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</si>
  <si>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</si>
  <si>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</si>
  <si>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</si>
  <si>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</si>
  <si>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</si>
  <si>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</si>
  <si>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</si>
  <si>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</si>
  <si>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</si>
  <si>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</si>
  <si>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</si>
  <si>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</si>
  <si>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</si>
  <si>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</si>
  <si>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</si>
  <si>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</si>
  <si>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</si>
  <si>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</si>
  <si>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</si>
  <si>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</si>
  <si>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</si>
  <si>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</si>
  <si>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</si>
  <si>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</si>
  <si>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</si>
  <si>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</si>
  <si>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</si>
  <si>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</si>
  <si>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</si>
  <si>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</si>
  <si>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</si>
  <si>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</si>
  <si>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</si>
  <si>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</si>
  <si>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</si>
  <si>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</si>
  <si>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</si>
  <si>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</si>
  <si>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</si>
  <si>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</si>
  <si>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</si>
  <si>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</si>
  <si>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</si>
  <si>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</si>
  <si>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</si>
  <si>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</si>
  <si>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</si>
  <si>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</si>
  <si>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</si>
  <si>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</si>
  <si>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</si>
  <si>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</si>
  <si>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</si>
  <si>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</si>
  <si>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</si>
  <si>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</si>
  <si>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</si>
  <si>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</si>
  <si>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</si>
  <si>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</si>
  <si>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</si>
  <si>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</si>
  <si>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</si>
  <si>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</si>
  <si>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</si>
  <si>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</si>
  <si>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</si>
  <si>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</si>
  <si>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</si>
  <si>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</si>
  <si>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</si>
  <si>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</si>
  <si>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</si>
  <si>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</si>
  <si>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</si>
  <si>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</si>
  <si>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</si>
  <si>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</si>
  <si>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</si>
  <si>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</si>
  <si>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</si>
  <si>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</si>
  <si>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</si>
  <si>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</si>
  <si>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</si>
  <si>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</si>
  <si>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</si>
  <si>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</si>
  <si>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</si>
  <si>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</si>
  <si>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</si>
  <si>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</si>
  <si>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</si>
  <si>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</si>
  <si>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</si>
  <si>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</si>
  <si>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</si>
  <si>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</si>
  <si>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</si>
  <si>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</si>
  <si>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</si>
  <si>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</si>
  <si>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</si>
  <si>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</si>
  <si>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</si>
  <si>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</si>
  <si>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</si>
  <si>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</si>
  <si>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</si>
  <si>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</si>
  <si>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</si>
  <si>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</si>
  <si>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</si>
  <si>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</si>
  <si>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</si>
  <si>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</si>
  <si>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</si>
  <si>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</si>
  <si>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</si>
  <si>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</si>
  <si>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</si>
  <si>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</si>
  <si>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</si>
  <si>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</si>
  <si>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</si>
  <si>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</si>
  <si>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</si>
  <si>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</si>
  <si>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</si>
  <si>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</si>
  <si>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</si>
  <si>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</si>
  <si>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</si>
  <si>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</si>
  <si>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</si>
  <si>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</si>
  <si>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</si>
  <si>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</si>
  <si>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</si>
  <si>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</si>
  <si>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</si>
  <si>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</si>
  <si>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</si>
  <si>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</si>
  <si>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</si>
  <si>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</si>
  <si>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</si>
  <si>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</si>
  <si>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</si>
  <si>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</si>
  <si>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</si>
  <si>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</si>
  <si>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</si>
  <si>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</si>
  <si>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</si>
  <si>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</si>
  <si>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</si>
  <si>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</si>
  <si>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</si>
  <si>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</si>
  <si>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</si>
  <si>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</si>
  <si>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</si>
  <si>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</si>
  <si>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</si>
  <si>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</si>
  <si>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</si>
  <si>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</si>
  <si>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</si>
  <si>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</si>
  <si>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</si>
  <si>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</si>
  <si>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</si>
  <si>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</si>
  <si>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</si>
  <si>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</si>
  <si>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</si>
  <si>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</si>
  <si>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</si>
  <si>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</si>
  <si>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</si>
  <si>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</si>
  <si>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</si>
  <si>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</si>
  <si>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</si>
  <si>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</si>
  <si>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</si>
  <si>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</si>
  <si>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</si>
  <si>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</si>
  <si>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</si>
  <si>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</si>
  <si>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</si>
  <si>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</si>
  <si>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</si>
  <si>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</si>
  <si>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</si>
  <si>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</si>
  <si>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</si>
  <si>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</si>
  <si>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</si>
  <si>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</si>
  <si>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</si>
  <si>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</si>
  <si>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</si>
  <si>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</si>
  <si>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</si>
  <si>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</si>
  <si>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</si>
  <si>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</si>
  <si>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</si>
  <si>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</si>
  <si>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</si>
  <si>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</si>
  <si>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</si>
  <si>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</si>
  <si>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</si>
  <si>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</si>
  <si>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</si>
  <si>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</si>
  <si>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</si>
  <si>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</si>
  <si>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</si>
  <si>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</si>
  <si>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</si>
  <si>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</si>
  <si>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</si>
  <si>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</si>
  <si>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</si>
  <si>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</si>
  <si>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</si>
  <si>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</si>
  <si>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</si>
  <si>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</si>
  <si>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</si>
  <si>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</si>
  <si>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</si>
  <si>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</si>
  <si>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</si>
  <si>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</si>
  <si>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</si>
  <si>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</si>
  <si>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</si>
  <si>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</si>
  <si>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</si>
  <si>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</si>
  <si>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</si>
  <si>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</si>
  <si>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</si>
  <si>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</si>
  <si>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</si>
  <si>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</si>
  <si>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</si>
  <si>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</si>
  <si>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</si>
  <si>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</si>
  <si>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</si>
  <si>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</si>
  <si>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</si>
  <si>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</si>
  <si>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</si>
  <si>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</si>
  <si>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</si>
  <si>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</si>
  <si>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</si>
  <si>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</si>
  <si>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</si>
  <si>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</si>
  <si>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</si>
  <si>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</si>
  <si>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</si>
  <si>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</si>
  <si>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</si>
  <si>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</si>
  <si>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</si>
  <si>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</si>
  <si>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</si>
  <si>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</si>
  <si>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</si>
  <si>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</si>
  <si>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</si>
  <si>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</si>
  <si>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</si>
  <si>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</si>
  <si>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</si>
  <si>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</si>
  <si>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</si>
  <si>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</si>
  <si>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</si>
  <si>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</si>
  <si>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</si>
  <si>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</si>
  <si>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</si>
  <si>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</si>
  <si>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</si>
  <si>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</si>
  <si>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</si>
  <si>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</si>
  <si>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</si>
  <si>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</si>
  <si>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</si>
  <si>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</si>
  <si>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</si>
  <si>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</si>
  <si>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</si>
  <si>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</si>
  <si>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</si>
  <si>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</si>
  <si>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</si>
  <si>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</si>
  <si>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</si>
  <si>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</si>
  <si>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</si>
  <si>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</si>
  <si>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</si>
  <si>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</si>
  <si>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</si>
  <si>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</si>
  <si>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</si>
  <si>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</si>
  <si>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</si>
  <si>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</si>
  <si>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</si>
  <si>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</si>
  <si>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</si>
  <si>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</si>
  <si>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</si>
  <si>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</si>
  <si>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</si>
  <si>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</si>
  <si>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</si>
  <si>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</si>
  <si>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</si>
  <si>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</si>
  <si>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</si>
  <si>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</si>
  <si>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</si>
  <si>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</si>
  <si>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</si>
  <si>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</si>
  <si>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</si>
  <si>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</si>
  <si>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</si>
  <si>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</si>
  <si>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</si>
  <si>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</si>
  <si>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</si>
  <si>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</si>
  <si>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</si>
  <si>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</si>
  <si>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</si>
  <si>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</si>
  <si>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</si>
  <si>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</si>
  <si>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</si>
  <si>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</si>
  <si>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</si>
  <si>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</si>
  <si>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</si>
  <si>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</si>
  <si>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</si>
  <si>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</si>
  <si>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</si>
  <si>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</si>
  <si>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</si>
  <si>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</si>
  <si>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</si>
  <si>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</si>
  <si>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</si>
  <si>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</si>
  <si>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</si>
  <si>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</si>
  <si>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</si>
  <si>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</si>
  <si>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</si>
  <si>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</si>
  <si>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</si>
  <si>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</si>
  <si>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</si>
  <si>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</si>
  <si>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</si>
  <si>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</si>
  <si>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</si>
  <si>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</si>
  <si>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</si>
  <si>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</si>
  <si>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</si>
  <si>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</si>
  <si>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</si>
  <si>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</si>
  <si>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</si>
  <si>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</si>
  <si>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</si>
  <si>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</si>
  <si>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</si>
  <si>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</si>
  <si>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</si>
  <si>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</si>
  <si>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</si>
  <si>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</si>
  <si>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</si>
  <si>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</si>
  <si>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</si>
  <si>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</si>
  <si>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</si>
  <si>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</si>
  <si>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</si>
  <si>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</si>
  <si>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</si>
  <si>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</si>
  <si>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</si>
  <si>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</si>
  <si>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</si>
  <si>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</si>
  <si>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</si>
  <si>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</si>
  <si>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</si>
  <si>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</si>
  <si>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</si>
  <si>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</si>
  <si>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</si>
  <si>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</si>
  <si>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</si>
  <si>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</si>
  <si>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</si>
  <si>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</si>
  <si>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</si>
  <si>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</si>
  <si>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</si>
  <si>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</si>
  <si>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</si>
  <si>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</si>
  <si>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</si>
  <si>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</si>
  <si>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</si>
  <si>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</si>
  <si>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</si>
  <si>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</si>
  <si>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</si>
  <si>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</si>
  <si>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</si>
  <si>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</si>
  <si>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</si>
  <si>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</si>
  <si>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</si>
  <si>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</si>
  <si>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</si>
  <si>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</si>
  <si>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</si>
  <si>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</si>
  <si>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</si>
  <si>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</si>
  <si>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</si>
  <si>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</si>
  <si>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</si>
  <si>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</si>
  <si>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</si>
  <si>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</si>
  <si>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</si>
  <si>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</si>
  <si>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</si>
  <si>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</si>
  <si>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</si>
  <si>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</si>
  <si>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</si>
  <si>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</si>
  <si>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</si>
  <si>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</si>
  <si>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</si>
  <si>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</si>
  <si>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</si>
  <si>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</si>
  <si>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</si>
  <si>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</si>
  <si>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</si>
  <si>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</si>
  <si>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</si>
  <si>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</si>
  <si>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</si>
  <si>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</si>
  <si>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</si>
  <si>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</si>
  <si>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</si>
  <si>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</si>
  <si>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</si>
  <si>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</si>
  <si>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</si>
  <si>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</si>
  <si>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</si>
  <si>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</si>
  <si>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</si>
  <si>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</si>
  <si>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</si>
  <si>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</si>
  <si>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</si>
  <si>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</si>
  <si>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</si>
  <si>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</si>
  <si>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</si>
  <si>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</si>
  <si>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</si>
  <si>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</si>
  <si>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</si>
  <si>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</si>
  <si>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</si>
  <si>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</si>
  <si>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</si>
  <si>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</si>
  <si>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</si>
  <si>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</si>
  <si>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</si>
  <si>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</si>
  <si>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</si>
  <si>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</si>
  <si>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</si>
  <si>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</si>
  <si>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</si>
  <si>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</si>
  <si>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</si>
  <si>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</si>
  <si>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</si>
  <si>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</si>
  <si>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</si>
  <si>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</si>
  <si>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</si>
  <si>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</si>
  <si>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</si>
  <si>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</si>
  <si>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</si>
  <si>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</si>
  <si>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</si>
  <si>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</si>
  <si>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</si>
  <si>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</si>
  <si>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</si>
  <si>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</si>
  <si>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</si>
  <si>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</si>
  <si>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</si>
  <si>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</si>
  <si>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</si>
  <si>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</si>
  <si>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</si>
  <si>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</si>
  <si>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</si>
  <si>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</si>
  <si>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</si>
  <si>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</si>
  <si>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</si>
  <si>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</si>
  <si>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</si>
  <si>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</si>
  <si>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</si>
  <si>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</si>
  <si>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</si>
  <si>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</si>
  <si>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</si>
  <si>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</si>
  <si>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</si>
  <si>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</si>
  <si>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</si>
  <si>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</si>
  <si>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</si>
  <si>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</si>
  <si>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</si>
  <si>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</si>
  <si>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</si>
  <si>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</si>
  <si>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</si>
  <si>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</si>
  <si>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</si>
  <si>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</si>
  <si>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</si>
  <si>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</si>
  <si>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</si>
  <si>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</si>
  <si>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</si>
  <si>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</si>
  <si>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</si>
  <si>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</si>
  <si>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</si>
  <si>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</si>
  <si>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</si>
  <si>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</si>
  <si>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</si>
  <si>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</si>
  <si>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</si>
  <si>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</si>
  <si>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</si>
  <si>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</si>
  <si>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</si>
  <si>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</si>
  <si>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</si>
  <si>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</si>
  <si>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</si>
  <si>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</si>
  <si>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</si>
  <si>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</si>
  <si>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</si>
  <si>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</si>
  <si>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</si>
  <si>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</si>
  <si>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</si>
  <si>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</si>
  <si>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</si>
  <si>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</si>
  <si>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</si>
  <si>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</si>
  <si>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</si>
  <si>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</si>
  <si>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</si>
  <si>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</si>
  <si>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</si>
  <si>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</si>
  <si>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</si>
  <si>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</si>
  <si>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</si>
  <si>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</si>
  <si>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</si>
  <si>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</si>
  <si>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</si>
  <si>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</si>
  <si>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</si>
  <si>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</si>
  <si>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</si>
  <si>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</si>
  <si>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</si>
  <si>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</si>
  <si>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</si>
  <si>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</si>
  <si>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</si>
  <si>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</si>
  <si>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</si>
  <si>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</si>
  <si>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</si>
  <si>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</si>
  <si>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</si>
  <si>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</si>
  <si>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</si>
  <si>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</si>
  <si>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</si>
  <si>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</si>
  <si>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</si>
  <si>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</si>
  <si>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</si>
  <si>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</si>
  <si>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</si>
  <si>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</si>
  <si>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</si>
  <si>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</si>
  <si>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</si>
  <si>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</si>
  <si>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</si>
  <si>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</si>
  <si>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</si>
  <si>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</si>
  <si>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</si>
  <si>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</si>
  <si>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</si>
  <si>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</si>
  <si>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</si>
  <si>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</si>
  <si>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</si>
  <si>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</si>
  <si>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</si>
  <si>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</si>
  <si>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</si>
  <si>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</si>
  <si>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</si>
  <si>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</si>
  <si>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</si>
  <si>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</si>
  <si>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</si>
  <si>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</si>
  <si>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</si>
  <si>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</si>
  <si>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</si>
  <si>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</si>
  <si>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</si>
  <si>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</si>
  <si>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</si>
  <si>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</si>
  <si>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</si>
  <si>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</si>
  <si>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</si>
  <si>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</si>
  <si>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</si>
  <si>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</si>
  <si>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</si>
  <si>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</si>
  <si>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</si>
  <si>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</si>
  <si>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</si>
  <si>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</si>
  <si>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</si>
  <si>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</si>
  <si>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</si>
  <si>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</si>
  <si>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</si>
  <si>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</si>
  <si>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</si>
  <si>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</si>
  <si>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</si>
  <si>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</si>
  <si>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</si>
  <si>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</si>
  <si>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</si>
  <si>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</si>
  <si>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</si>
  <si>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</si>
  <si>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</si>
  <si>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</si>
  <si>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</si>
  <si>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</si>
  <si>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</si>
  <si>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</si>
  <si>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</si>
  <si>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</si>
  <si>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</si>
  <si>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</si>
  <si>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</si>
  <si>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</si>
  <si>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</si>
  <si>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</si>
  <si>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</si>
  <si>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</si>
  <si>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</si>
  <si>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</si>
  <si>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</si>
  <si>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</si>
  <si>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</si>
  <si>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</si>
  <si>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</si>
  <si>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</si>
  <si>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</si>
  <si>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</si>
  <si>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</si>
  <si>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</si>
  <si>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</si>
  <si>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</si>
  <si>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</si>
  <si>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</si>
  <si>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</si>
  <si>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</si>
  <si>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</si>
  <si>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</si>
  <si>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</si>
  <si>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</si>
  <si>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</si>
  <si>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</si>
  <si>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</si>
  <si>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</si>
  <si>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</si>
  <si>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</si>
  <si>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</si>
  <si>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</si>
  <si>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</si>
  <si>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</si>
  <si>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</si>
  <si>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</si>
  <si>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</si>
  <si>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</si>
  <si>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</si>
  <si>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</si>
  <si>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</si>
  <si>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</si>
  <si>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</si>
  <si>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</si>
  <si>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</si>
  <si>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</si>
  <si>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</si>
  <si>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</si>
  <si>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</si>
  <si>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</si>
  <si>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</si>
  <si>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</si>
  <si>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</si>
  <si>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</si>
  <si>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</si>
  <si>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</si>
  <si>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</si>
  <si>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</si>
  <si>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</si>
  <si>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</si>
  <si>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</si>
  <si>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</si>
  <si>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</si>
  <si>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</si>
  <si>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</si>
  <si>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</si>
  <si>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</si>
  <si>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</si>
  <si>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</si>
  <si>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</si>
  <si>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</si>
  <si>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</si>
  <si>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</si>
  <si>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</si>
  <si>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</si>
  <si>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</si>
  <si>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</si>
  <si>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</si>
  <si>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</si>
  <si>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</si>
  <si>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</si>
  <si>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</si>
  <si>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</si>
  <si>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</si>
  <si>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</si>
  <si>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</si>
  <si>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</si>
  <si>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</si>
  <si>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</si>
  <si>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</si>
  <si>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</si>
  <si>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</si>
  <si>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</si>
  <si>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</si>
  <si>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</si>
  <si>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</si>
  <si>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</si>
  <si>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</si>
  <si>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</si>
  <si>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</si>
  <si>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</si>
  <si>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</si>
  <si>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</si>
  <si>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</si>
  <si>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</si>
  <si>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</si>
  <si>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</si>
  <si>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</si>
  <si>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</si>
  <si>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</si>
  <si>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</si>
  <si>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</si>
  <si>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</si>
  <si>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</si>
  <si>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</si>
  <si>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</si>
  <si>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</si>
  <si>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</si>
  <si>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</si>
  <si>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</si>
  <si>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</si>
  <si>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</si>
  <si>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</si>
  <si>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</si>
  <si>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</si>
  <si>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</si>
  <si>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</si>
  <si>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</si>
  <si>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</si>
  <si>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</si>
  <si>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</si>
  <si>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</si>
  <si>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</si>
  <si>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</si>
  <si>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</si>
  <si>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</si>
  <si>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</si>
  <si>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</si>
  <si>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</si>
  <si>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</si>
  <si>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</si>
  <si>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</si>
  <si>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</si>
  <si>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</si>
  <si>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</si>
  <si>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</si>
  <si>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</si>
  <si>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</si>
  <si>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</si>
  <si>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</si>
  <si>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</si>
  <si>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</si>
  <si>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</si>
  <si>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</si>
  <si>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</si>
  <si>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</si>
  <si>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</si>
  <si>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</si>
  <si>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</si>
  <si>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</si>
  <si>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</si>
  <si>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</si>
  <si>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</si>
  <si>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</si>
  <si>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</si>
  <si>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</si>
  <si>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</si>
  <si>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</si>
  <si>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</si>
  <si>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</si>
  <si>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</si>
  <si>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</si>
  <si>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</si>
  <si>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</si>
  <si>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</si>
  <si>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</si>
  <si>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</si>
  <si>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</si>
  <si>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</si>
  <si>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</si>
  <si>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</si>
  <si>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</si>
  <si>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</si>
  <si>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</si>
  <si>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</si>
  <si>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</si>
  <si>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</si>
  <si>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</si>
  <si>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</si>
  <si>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</si>
  <si>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</si>
  <si>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</si>
  <si>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</si>
  <si>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</si>
  <si>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</si>
  <si>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</si>
  <si>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</si>
  <si>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</si>
  <si>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</si>
  <si>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</si>
  <si>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</si>
  <si>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</si>
  <si>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</si>
  <si>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</si>
  <si>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</si>
  <si>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</si>
  <si>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</si>
  <si>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</si>
  <si>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</si>
  <si>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</si>
  <si>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</si>
  <si>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</si>
  <si>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</si>
  <si>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</si>
  <si>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</si>
  <si>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</si>
  <si>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</si>
  <si>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</si>
  <si>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</si>
  <si>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</si>
  <si>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</si>
  <si>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</si>
  <si>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</si>
  <si>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</si>
  <si>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</si>
  <si>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</si>
  <si>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</si>
  <si>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</si>
  <si>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</si>
  <si>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</si>
  <si>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</si>
  <si>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</si>
  <si>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</si>
  <si>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</si>
  <si>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</si>
  <si>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</si>
  <si>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</si>
  <si>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</si>
  <si>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</si>
  <si>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</si>
  <si>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</si>
  <si>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</si>
  <si>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</si>
  <si>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</si>
  <si>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</si>
  <si>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</si>
  <si>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</si>
  <si>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</si>
  <si>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</si>
  <si>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</si>
  <si>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</si>
  <si>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</si>
  <si>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</si>
  <si>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</si>
  <si>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</si>
  <si>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</si>
  <si>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</si>
  <si>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</si>
  <si>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</si>
  <si>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</si>
  <si>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</si>
  <si>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</si>
  <si>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</si>
  <si>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</si>
  <si>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</si>
  <si>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</si>
  <si>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</si>
  <si>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</si>
  <si>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</si>
  <si>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</si>
  <si>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</si>
  <si>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</si>
  <si>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</si>
  <si>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</si>
  <si>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</si>
  <si>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</si>
  <si>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</si>
  <si>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</si>
  <si>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</si>
  <si>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</si>
  <si>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</si>
  <si>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</si>
  <si>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</si>
  <si>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</si>
  <si>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</si>
  <si>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</si>
  <si>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</si>
  <si>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</si>
  <si>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</si>
  <si>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</si>
  <si>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</si>
  <si>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</si>
  <si>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</si>
  <si>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</si>
  <si>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</si>
  <si>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</si>
  <si>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</si>
  <si>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</si>
  <si>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</si>
  <si>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</si>
  <si>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</si>
  <si>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</si>
  <si>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</si>
  <si>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</si>
  <si>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</si>
  <si>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</si>
  <si>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</si>
  <si>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</si>
  <si>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</si>
  <si>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</si>
  <si>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</si>
  <si>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</si>
  <si>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</si>
  <si>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</si>
  <si>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</si>
  <si>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</si>
  <si>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</si>
  <si>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</si>
  <si>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</si>
  <si>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</si>
  <si>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</si>
  <si>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</si>
  <si>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</si>
  <si>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</si>
  <si>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</si>
  <si>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</si>
  <si>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</si>
  <si>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</si>
  <si>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</si>
  <si>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</si>
  <si>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</si>
  <si>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</si>
  <si>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</si>
  <si>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</si>
  <si>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</si>
  <si>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</si>
  <si>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</si>
  <si>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</si>
  <si>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</si>
  <si>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</si>
  <si>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</si>
  <si>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</si>
  <si>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</si>
  <si>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</si>
  <si>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</si>
  <si>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</si>
  <si>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</si>
  <si>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</si>
  <si>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</si>
  <si>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</si>
  <si>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</si>
  <si>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</si>
  <si>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</si>
  <si>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</si>
  <si>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</si>
  <si>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</si>
  <si>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</si>
  <si>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</si>
  <si>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</si>
  <si>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</si>
  <si>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</si>
  <si>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</si>
  <si>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</si>
  <si>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</si>
  <si>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</si>
  <si>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</si>
  <si>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</si>
  <si>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</si>
  <si>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</si>
  <si>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</si>
  <si>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</si>
  <si>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</si>
  <si>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</si>
  <si>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</si>
  <si>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</si>
  <si>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</si>
  <si>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</si>
  <si>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</si>
  <si>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</si>
  <si>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</si>
  <si>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</si>
  <si>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</si>
  <si>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</si>
  <si>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</si>
  <si>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</si>
  <si>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</si>
  <si>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</si>
  <si>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</si>
  <si>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</si>
  <si>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</si>
  <si>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</si>
  <si>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</si>
  <si>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</si>
  <si>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</si>
  <si>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</si>
  <si>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</si>
  <si>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</si>
  <si>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</si>
  <si>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</si>
  <si>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</si>
  <si>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</si>
  <si>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</si>
  <si>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</si>
  <si>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</si>
  <si>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</si>
  <si>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</si>
  <si>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</si>
  <si>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</si>
  <si>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</si>
  <si>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</si>
  <si>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</si>
  <si>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</si>
  <si>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</si>
  <si>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</si>
  <si>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</si>
  <si>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</si>
  <si>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</si>
  <si>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</si>
  <si>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</si>
  <si>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</si>
  <si>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</si>
  <si>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</si>
  <si>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</si>
  <si>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</si>
  <si>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</si>
  <si>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</si>
  <si>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</si>
  <si>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</si>
  <si>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</si>
  <si>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</si>
  <si>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</si>
  <si>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</si>
  <si>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</si>
  <si>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</si>
  <si>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</si>
  <si>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</si>
  <si>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</si>
  <si>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</si>
  <si>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</si>
  <si>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</si>
  <si>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</si>
  <si>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</si>
  <si>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</si>
  <si>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</si>
  <si>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</si>
  <si>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</si>
  <si>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</si>
  <si>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</si>
  <si>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</si>
  <si>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</si>
  <si>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</si>
  <si>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</si>
  <si>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</si>
  <si>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</si>
  <si>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</si>
  <si>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</si>
  <si>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</si>
  <si>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</si>
  <si>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</si>
  <si>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</si>
  <si>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</si>
  <si>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</si>
  <si>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</si>
  <si>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</si>
  <si>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</si>
  <si>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</si>
  <si>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</si>
  <si>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</si>
  <si>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</si>
  <si>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</si>
  <si>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</si>
  <si>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</si>
  <si>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</si>
  <si>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</si>
  <si>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</si>
  <si>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</si>
  <si>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</si>
  <si>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</si>
  <si>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</si>
  <si>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</si>
  <si>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</si>
  <si>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</si>
  <si>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</si>
  <si>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</si>
  <si>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</si>
  <si>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</si>
  <si>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</si>
  <si>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</si>
  <si>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</si>
  <si>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</si>
  <si>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</si>
  <si>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</si>
  <si>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</si>
  <si>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</si>
  <si>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</si>
  <si>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</si>
  <si>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</si>
  <si>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</si>
  <si>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</si>
  <si>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</si>
  <si>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</si>
  <si>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</si>
  <si>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</si>
  <si>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</si>
  <si>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</si>
  <si>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</si>
  <si>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</si>
  <si>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</si>
  <si>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</si>
  <si>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</si>
  <si>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</si>
  <si>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</si>
  <si>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</si>
  <si>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</si>
  <si>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</si>
  <si>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</si>
  <si>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</si>
  <si>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</si>
  <si>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</si>
  <si>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</si>
  <si>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</si>
  <si>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</si>
  <si>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</si>
  <si>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</si>
  <si>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</si>
  <si>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</si>
  <si>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</si>
  <si>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</si>
  <si>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</si>
  <si>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</si>
  <si>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</si>
  <si>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</si>
  <si>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</si>
  <si>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</si>
  <si>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</si>
  <si>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</si>
  <si>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</si>
  <si>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</si>
  <si>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</si>
  <si>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</si>
  <si>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</si>
  <si>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</si>
  <si>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</si>
  <si>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</si>
  <si>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</si>
  <si>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</si>
  <si>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</si>
  <si>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</si>
  <si>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</si>
  <si>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</si>
  <si>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</si>
  <si>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</si>
  <si>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</si>
  <si>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</si>
  <si>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</si>
  <si>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</si>
  <si>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</si>
  <si>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</si>
  <si>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</si>
  <si>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</si>
  <si>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</si>
  <si>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</si>
  <si>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</si>
  <si>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</si>
  <si>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</si>
  <si>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</si>
  <si>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</si>
  <si>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</si>
  <si>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</si>
  <si>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</si>
  <si>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</si>
  <si>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</si>
  <si>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</si>
  <si>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</si>
  <si>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</si>
  <si>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</si>
  <si>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</si>
  <si>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</si>
  <si>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</si>
  <si>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</si>
  <si>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</si>
  <si>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</si>
  <si>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</si>
  <si>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</si>
  <si>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</si>
  <si>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</si>
  <si>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</si>
  <si>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</si>
  <si>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</si>
  <si>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</si>
  <si>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</si>
  <si>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</si>
  <si>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</si>
  <si>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</si>
  <si>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</si>
  <si>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</si>
  <si>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</si>
  <si>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</si>
  <si>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</si>
  <si>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</si>
  <si>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</si>
  <si>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</si>
  <si>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</si>
  <si>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</si>
  <si>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</si>
  <si>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</si>
  <si>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</si>
  <si>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</si>
  <si>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</si>
  <si>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</si>
  <si>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</si>
  <si>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</si>
  <si>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</si>
  <si>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</si>
  <si>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</si>
  <si>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</si>
  <si>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</si>
  <si>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</si>
  <si>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</si>
  <si>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</si>
  <si>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</si>
  <si>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</si>
  <si>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</si>
  <si>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</si>
  <si>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</si>
  <si>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</si>
  <si>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</si>
  <si>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</si>
  <si>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</si>
  <si>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</si>
  <si>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</si>
  <si>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</si>
  <si>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</si>
  <si>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</si>
  <si>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</si>
  <si>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</si>
  <si>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</si>
  <si>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</si>
  <si>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</si>
  <si>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</si>
  <si>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</si>
  <si>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</si>
  <si>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</si>
  <si>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</si>
  <si>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</si>
  <si>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</si>
  <si>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</si>
  <si>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</si>
  <si>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</si>
  <si>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</si>
  <si>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</si>
  <si>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</si>
  <si>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</si>
  <si>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</si>
  <si>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</si>
  <si>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</si>
  <si>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</si>
  <si>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</si>
  <si>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</si>
  <si>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</si>
  <si>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</si>
  <si>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</si>
  <si>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</si>
  <si>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</si>
  <si>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</si>
  <si>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</si>
  <si>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</si>
  <si>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</si>
  <si>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</si>
  <si>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</si>
  <si>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</si>
  <si>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</si>
  <si>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</si>
  <si>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</si>
  <si>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</si>
  <si>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</si>
  <si>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</si>
  <si>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</si>
  <si>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</si>
  <si>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</si>
  <si>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</si>
  <si>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</si>
  <si>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</si>
  <si>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</si>
  <si>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</si>
  <si>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</si>
  <si>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</si>
  <si>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</si>
  <si>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</si>
  <si>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</si>
  <si>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</si>
  <si>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</si>
  <si>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</si>
  <si>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</si>
  <si>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</si>
  <si>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</si>
  <si>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</si>
  <si>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</si>
  <si>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</si>
  <si>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</si>
  <si>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</si>
  <si>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</si>
  <si>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</si>
  <si>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</si>
  <si>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</si>
  <si>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</si>
  <si>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</si>
  <si>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</si>
  <si>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</si>
  <si>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</si>
  <si>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</si>
  <si>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</si>
  <si>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</si>
  <si>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</si>
  <si>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</si>
  <si>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</si>
  <si>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</si>
  <si>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</si>
  <si>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</si>
  <si>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</si>
  <si>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</si>
  <si>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</si>
  <si>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</si>
  <si>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</si>
  <si>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</si>
  <si>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</si>
  <si>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</si>
  <si>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</si>
  <si>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</si>
  <si>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</si>
  <si>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</si>
  <si>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</si>
  <si>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</si>
  <si>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</si>
  <si>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</si>
  <si>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</si>
  <si>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</si>
  <si>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</si>
  <si>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</si>
  <si>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</si>
  <si>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</si>
  <si>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</si>
  <si>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</si>
  <si>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</si>
  <si>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</si>
  <si>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</si>
  <si>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</si>
  <si>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</si>
  <si>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</si>
  <si>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</si>
  <si>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</si>
  <si>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</si>
  <si>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</si>
  <si>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</si>
  <si>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</si>
  <si>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</si>
  <si>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</si>
  <si>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</si>
  <si>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</si>
  <si>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</si>
  <si>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</si>
  <si>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</si>
  <si>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</si>
  <si>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</si>
  <si>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</si>
  <si>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</si>
  <si>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</si>
  <si>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</si>
  <si>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</si>
  <si>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</si>
  <si>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</si>
  <si>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</si>
  <si>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</si>
  <si>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</si>
  <si>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</si>
  <si>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</si>
  <si>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</si>
  <si>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</si>
  <si>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</si>
  <si>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</si>
  <si>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</si>
  <si>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</si>
  <si>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</si>
  <si>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</si>
  <si>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</si>
  <si>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</si>
  <si>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</si>
  <si>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</si>
  <si>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</si>
  <si>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</si>
  <si>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</si>
  <si>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</si>
  <si>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</si>
  <si>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</si>
  <si>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</si>
  <si>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</si>
  <si>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</si>
  <si>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</si>
  <si>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</si>
  <si>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</si>
  <si>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</si>
  <si>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</si>
  <si>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</si>
  <si>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</si>
  <si>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</si>
  <si>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</si>
  <si>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</si>
  <si>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</si>
  <si>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</si>
  <si>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</si>
  <si>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</si>
  <si>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</si>
  <si>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</si>
  <si>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</si>
  <si>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</si>
  <si>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</si>
  <si>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</si>
  <si>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</si>
  <si>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</si>
  <si>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</si>
  <si>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</si>
  <si>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</si>
  <si>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</si>
  <si>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</si>
  <si>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</si>
  <si>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</si>
  <si>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</si>
  <si>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</si>
  <si>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</si>
  <si>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</si>
  <si>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</si>
  <si>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</si>
  <si>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</si>
  <si>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</si>
  <si>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</si>
  <si>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</si>
  <si>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</si>
  <si>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</si>
  <si>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</si>
  <si>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</si>
  <si>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</si>
  <si>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</si>
  <si>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</si>
  <si>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</si>
  <si>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</si>
  <si>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</si>
  <si>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</si>
  <si>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</si>
  <si>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</si>
  <si>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</si>
  <si>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</si>
  <si>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</si>
  <si>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</si>
  <si>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</si>
  <si>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</si>
  <si>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</si>
  <si>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</si>
  <si>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</si>
  <si>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</si>
  <si>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</si>
  <si>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</si>
  <si>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</si>
  <si>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</si>
  <si>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</si>
  <si>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</si>
  <si>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</si>
  <si>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</si>
  <si>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</si>
  <si>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</si>
  <si>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</si>
  <si>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</si>
  <si>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</si>
  <si>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</si>
  <si>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</si>
  <si>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</si>
  <si>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</si>
  <si>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</si>
  <si>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</si>
  <si>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</si>
  <si>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</si>
  <si>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</si>
  <si>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</si>
  <si>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</si>
  <si>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</si>
  <si>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</si>
  <si>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</si>
  <si>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</si>
  <si>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</si>
  <si>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</si>
  <si>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</si>
  <si>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</si>
  <si>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</si>
  <si>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</si>
  <si>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</si>
  <si>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</si>
  <si>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</si>
  <si>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</si>
  <si>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</si>
  <si>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</si>
  <si>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</si>
  <si>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</si>
  <si>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</si>
  <si>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</si>
  <si>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</si>
  <si>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</si>
  <si>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</si>
  <si>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</si>
  <si>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</si>
  <si>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</si>
  <si>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</si>
  <si>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</si>
  <si>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</si>
  <si>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</si>
  <si>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</si>
  <si>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</si>
  <si>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</si>
  <si>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</si>
  <si>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</si>
  <si>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</si>
  <si>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</si>
  <si>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</si>
  <si>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</si>
  <si>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</si>
  <si>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</si>
  <si>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</si>
  <si>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</si>
  <si>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</si>
  <si>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</si>
  <si>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</si>
  <si>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</si>
  <si>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</si>
  <si>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</si>
  <si>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</si>
  <si>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</si>
  <si>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</si>
  <si>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</si>
  <si>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</si>
  <si>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</si>
  <si>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</si>
  <si>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</si>
  <si>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</si>
  <si>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</si>
  <si>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</si>
  <si>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</si>
  <si>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</si>
  <si>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</si>
  <si>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</si>
  <si>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</si>
  <si>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</si>
  <si>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</si>
  <si>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</si>
  <si>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</si>
  <si>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</si>
  <si>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</si>
  <si>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</si>
  <si>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</si>
  <si>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</si>
  <si>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</si>
  <si>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</si>
  <si>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</si>
  <si>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</si>
  <si>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</si>
  <si>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</si>
  <si>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</si>
  <si>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</si>
  <si>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</si>
  <si>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</si>
  <si>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</si>
  <si>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</si>
  <si>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</si>
  <si>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</si>
  <si>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</si>
  <si>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</si>
  <si>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</si>
  <si>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</si>
  <si>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</si>
  <si>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</si>
  <si>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</si>
  <si>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</si>
  <si>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</si>
  <si>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</si>
  <si>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</si>
  <si>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</si>
  <si>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</si>
  <si>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</si>
  <si>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</si>
  <si>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</si>
  <si>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</si>
  <si>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</si>
  <si>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</si>
  <si>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</si>
  <si>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</si>
  <si>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</si>
  <si>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</si>
  <si>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</si>
  <si>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</si>
  <si>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</si>
  <si>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</si>
  <si>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</si>
  <si>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</si>
  <si>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</si>
  <si>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</si>
  <si>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</si>
  <si>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</si>
  <si>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</si>
  <si>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</si>
  <si>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</si>
  <si>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</si>
  <si>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</si>
  <si>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</si>
  <si>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</si>
  <si>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</si>
  <si>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</si>
  <si>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</si>
  <si>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</si>
  <si>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</si>
  <si>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</si>
  <si>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</si>
  <si>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</si>
  <si>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</si>
  <si>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</si>
  <si>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</si>
  <si>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</si>
  <si>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</si>
  <si>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</si>
  <si>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</si>
  <si>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</si>
  <si>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</si>
  <si>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</si>
  <si>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</si>
  <si>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</si>
  <si>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</si>
  <si>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</si>
  <si>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</si>
  <si>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</si>
  <si>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</si>
  <si>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</si>
  <si>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</si>
  <si>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</si>
  <si>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</si>
  <si>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</si>
  <si>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</si>
  <si>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</si>
  <si>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</si>
  <si>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</si>
  <si>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</si>
  <si>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</si>
  <si>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</si>
  <si>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</si>
  <si>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</si>
  <si>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</si>
  <si>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</si>
  <si>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</si>
  <si>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</si>
  <si>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</si>
  <si>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</si>
  <si>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</si>
  <si>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</si>
  <si>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</si>
  <si>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</si>
  <si>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</si>
  <si>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</si>
  <si>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</si>
  <si>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</si>
  <si>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</si>
  <si>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</si>
  <si>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</si>
  <si>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</si>
  <si>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</si>
  <si>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</si>
  <si>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</si>
  <si>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</si>
  <si>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</si>
  <si>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</si>
  <si>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</si>
  <si>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</si>
  <si>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</si>
  <si>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</si>
  <si>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</si>
  <si>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</si>
  <si>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</si>
  <si>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</si>
  <si>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</si>
  <si>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</si>
  <si>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</si>
  <si>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</si>
  <si>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</si>
  <si>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</si>
  <si>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</si>
  <si>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</si>
  <si>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</si>
  <si>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</si>
  <si>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</si>
  <si>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</si>
  <si>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</si>
  <si>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</si>
  <si>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</si>
  <si>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</si>
  <si>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</si>
  <si>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</si>
  <si>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</si>
  <si>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</si>
  <si>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</si>
  <si>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</si>
  <si>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</si>
  <si>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</si>
  <si>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</si>
  <si>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</si>
  <si>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</si>
  <si>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</si>
  <si>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</si>
  <si>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</si>
  <si>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</si>
  <si>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</si>
  <si>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</si>
  <si>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</si>
  <si>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</si>
  <si>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</si>
  <si>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</si>
  <si>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</si>
  <si>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</si>
  <si>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</si>
  <si>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</si>
  <si>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</si>
  <si>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</si>
  <si>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</si>
  <si>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</si>
  <si>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</si>
  <si>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</si>
  <si>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</si>
  <si>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</si>
  <si>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</si>
  <si>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</si>
  <si>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</si>
  <si>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</si>
  <si>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</si>
  <si>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</si>
  <si>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</si>
  <si>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</si>
  <si>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</si>
  <si>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</si>
  <si>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</si>
  <si>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</si>
  <si>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</si>
  <si>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</si>
  <si>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</si>
  <si>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</si>
  <si>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</si>
  <si>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</si>
  <si>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</si>
  <si>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</si>
  <si>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</si>
  <si>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</si>
  <si>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</si>
  <si>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</si>
  <si>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</si>
  <si>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</si>
  <si>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</si>
  <si>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</si>
  <si>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</si>
  <si>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</si>
  <si>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</si>
  <si>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</si>
  <si>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</si>
  <si>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</si>
  <si>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</si>
  <si>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</si>
  <si>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</si>
  <si>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</si>
  <si>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</si>
  <si>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</si>
  <si>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</si>
  <si>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</si>
  <si>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</si>
  <si>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</si>
  <si>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</si>
  <si>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</si>
  <si>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</si>
  <si>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</si>
  <si>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</si>
  <si>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</si>
  <si>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</si>
  <si>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</si>
  <si>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</si>
  <si>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</si>
  <si>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</si>
  <si>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</si>
  <si>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</si>
  <si>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</si>
  <si>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</si>
  <si>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</si>
  <si>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</si>
  <si>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</si>
  <si>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</si>
  <si>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</si>
  <si>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</si>
  <si>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</si>
  <si>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</si>
  <si>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</si>
  <si>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</si>
  <si>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</si>
  <si>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</si>
  <si>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</si>
  <si>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</si>
  <si>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</si>
  <si>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</si>
  <si>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</si>
  <si>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</si>
  <si>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</si>
  <si>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</si>
  <si>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</si>
  <si>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</si>
  <si>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</si>
  <si>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</si>
  <si>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</si>
  <si>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</si>
  <si>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</si>
  <si>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</si>
  <si>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</si>
  <si>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</si>
  <si>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</si>
  <si>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</si>
  <si>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</si>
  <si>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</si>
  <si>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</si>
  <si>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</si>
  <si>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</si>
  <si>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</si>
  <si>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</si>
  <si>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</si>
  <si>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</si>
  <si>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</si>
  <si>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</si>
  <si>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</si>
  <si>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</si>
  <si>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</si>
  <si>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</si>
  <si>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</si>
  <si>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</si>
  <si>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</si>
  <si>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</si>
  <si>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</si>
  <si>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</si>
  <si>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</si>
  <si>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</si>
  <si>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</si>
  <si>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</si>
  <si>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</si>
  <si>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</si>
  <si>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</si>
  <si>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</si>
  <si>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</si>
  <si>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</si>
  <si>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</si>
  <si>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</si>
  <si>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</si>
  <si>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</si>
  <si>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</si>
  <si>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</si>
  <si>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</si>
  <si>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</si>
  <si>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</si>
  <si>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</si>
  <si>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</si>
  <si>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</si>
  <si>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</si>
  <si>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</si>
  <si>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</si>
  <si>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</si>
  <si>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</si>
  <si>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</si>
  <si>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</si>
  <si>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</si>
  <si>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</si>
  <si>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</si>
  <si>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</si>
  <si>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</si>
  <si>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</si>
  <si>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</si>
  <si>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</si>
  <si>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</si>
  <si>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</si>
  <si>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</si>
  <si>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</si>
  <si>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</si>
  <si>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</si>
  <si>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</si>
  <si>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</si>
  <si>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</si>
  <si>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</si>
  <si>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</si>
  <si>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</si>
  <si>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</si>
  <si>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</si>
  <si>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</si>
  <si>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</si>
  <si>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</si>
  <si>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</si>
  <si>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</si>
  <si>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</si>
  <si>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</si>
  <si>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</si>
  <si>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</si>
  <si>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</si>
  <si>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</si>
  <si>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</si>
  <si>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</si>
  <si>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</si>
  <si>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</si>
  <si>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</si>
  <si>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</si>
  <si>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</si>
  <si>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</si>
  <si>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</si>
  <si>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</si>
  <si>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</si>
  <si>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</si>
  <si>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</si>
  <si>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</si>
  <si>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</si>
  <si>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</si>
  <si>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</si>
  <si>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</si>
  <si>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</si>
  <si>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</si>
  <si>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</si>
  <si>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</si>
  <si>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</si>
  <si>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</si>
  <si>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</si>
  <si>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</si>
  <si>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</si>
  <si>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</si>
  <si>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</si>
  <si>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</si>
  <si>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</si>
  <si>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</si>
  <si>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</si>
  <si>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</si>
  <si>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</si>
  <si>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</si>
  <si>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</si>
  <si>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</si>
  <si>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</si>
  <si>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</si>
  <si>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</si>
  <si>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</si>
  <si>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</si>
  <si>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</si>
  <si>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</si>
  <si>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</si>
  <si>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</si>
  <si>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</si>
  <si>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</si>
  <si>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</si>
  <si>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</si>
  <si>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</si>
  <si>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</si>
  <si>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</si>
  <si>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</si>
  <si>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</si>
  <si>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</si>
  <si>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</si>
  <si>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</si>
  <si>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</si>
  <si>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</si>
  <si>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</si>
  <si>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</si>
  <si>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</si>
  <si>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</si>
  <si>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</si>
  <si>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</si>
  <si>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</si>
  <si>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</si>
  <si>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</si>
  <si>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</si>
  <si>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</si>
  <si>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</si>
  <si>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</si>
  <si>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</si>
  <si>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</si>
  <si>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</si>
  <si>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</si>
  <si>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</si>
  <si>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</si>
  <si>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</si>
  <si>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</si>
  <si>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</si>
  <si>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</si>
  <si>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</si>
  <si>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</si>
  <si>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</si>
  <si>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</si>
  <si>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</si>
  <si>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</si>
  <si>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</si>
  <si>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</si>
  <si>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</si>
  <si>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</si>
  <si>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</si>
  <si>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</si>
  <si>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</si>
  <si>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</si>
  <si>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</si>
  <si>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</si>
  <si>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</si>
  <si>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</si>
  <si>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</si>
  <si>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</si>
  <si>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</si>
  <si>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</si>
  <si>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</si>
  <si>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</si>
  <si>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</si>
  <si>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</si>
  <si>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</si>
  <si>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</si>
  <si>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</si>
  <si>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</si>
  <si>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</si>
  <si>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</si>
  <si>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</si>
  <si>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</si>
  <si>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</si>
  <si>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</si>
  <si>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</si>
  <si>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</si>
  <si>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</si>
  <si>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</si>
  <si>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</si>
  <si>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</si>
  <si>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</si>
  <si>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</si>
  <si>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</si>
  <si>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</si>
  <si>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</si>
  <si>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</si>
  <si>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</si>
  <si>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</si>
  <si>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</si>
  <si>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</si>
  <si>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</si>
  <si>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</si>
  <si>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</si>
  <si>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</si>
  <si>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</si>
  <si>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</si>
  <si>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</si>
  <si>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</si>
  <si>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</si>
  <si>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</si>
  <si>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</si>
  <si>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</si>
  <si>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</si>
  <si>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</si>
  <si>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</si>
  <si>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</si>
  <si>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</si>
  <si>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</si>
  <si>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</si>
  <si>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</si>
  <si>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</si>
  <si>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</si>
  <si>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</si>
  <si>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</si>
  <si>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</si>
  <si>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</si>
  <si>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</si>
  <si>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</si>
  <si>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</si>
  <si>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</si>
  <si>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</si>
  <si>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</si>
  <si>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</si>
  <si>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</si>
  <si>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</si>
  <si>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</si>
  <si>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</si>
  <si>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</si>
  <si>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</si>
  <si>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</si>
  <si>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</si>
  <si>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</si>
  <si>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</si>
  <si>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</si>
  <si>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</si>
  <si>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</si>
  <si>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</si>
  <si>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</si>
  <si>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</si>
  <si>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</si>
  <si>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</si>
  <si>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</si>
  <si>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</si>
  <si>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</si>
  <si>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</si>
  <si>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</si>
  <si>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</si>
  <si>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</si>
  <si>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</si>
  <si>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</si>
  <si>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</si>
  <si>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</si>
  <si>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</si>
  <si>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</si>
  <si>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</si>
  <si>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</si>
  <si>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</si>
  <si>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</si>
  <si>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</si>
  <si>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</si>
  <si>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</si>
  <si>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</si>
  <si>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</si>
  <si>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</si>
  <si>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</si>
  <si>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</si>
  <si>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</si>
  <si>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</si>
  <si>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</si>
  <si>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</si>
  <si>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</si>
  <si>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</si>
  <si>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</si>
  <si>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</si>
  <si>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</si>
  <si>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</si>
  <si>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</si>
  <si>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</si>
  <si>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</si>
  <si>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</si>
  <si>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</si>
  <si>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</si>
  <si>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</si>
  <si>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</si>
  <si>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</si>
  <si>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</si>
  <si>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</si>
  <si>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</si>
  <si>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</si>
  <si>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</si>
  <si>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</si>
  <si>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</si>
  <si>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</si>
  <si>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</si>
  <si>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</si>
  <si>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</si>
  <si>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</si>
  <si>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</si>
  <si>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</si>
  <si>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</si>
  <si>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</si>
  <si>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</si>
  <si>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</si>
  <si>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</si>
  <si>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</si>
  <si>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</si>
  <si>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</si>
  <si>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</si>
  <si>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</si>
  <si>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</si>
  <si>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</si>
  <si>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</si>
  <si>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</si>
  <si>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</si>
  <si>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</si>
  <si>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</si>
  <si>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</si>
  <si>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</si>
  <si>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</si>
  <si>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</si>
  <si>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</si>
  <si>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</si>
  <si>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</si>
  <si>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</si>
  <si>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</si>
  <si>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</si>
  <si>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</si>
  <si>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</si>
  <si>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</si>
  <si>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</si>
  <si>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</si>
  <si>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</si>
  <si>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</si>
  <si>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</si>
  <si>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</si>
  <si>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</si>
  <si>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</si>
  <si>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</si>
  <si>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</si>
  <si>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</si>
  <si>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</si>
  <si>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</si>
  <si>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</si>
  <si>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</si>
  <si>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</si>
  <si>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</si>
  <si>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</si>
  <si>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</si>
  <si>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</si>
  <si>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</si>
  <si>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</si>
  <si>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</si>
  <si>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</si>
  <si>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</si>
  <si>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</si>
  <si>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</si>
  <si>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</si>
  <si>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</si>
  <si>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</si>
  <si>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</si>
  <si>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</si>
  <si>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</si>
  <si>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</si>
  <si>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</si>
  <si>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</si>
  <si>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</si>
  <si>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</si>
  <si>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</si>
  <si>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</si>
  <si>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</si>
  <si>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</si>
  <si>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</si>
  <si>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</si>
  <si>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</si>
  <si>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</si>
  <si>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</si>
  <si>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</si>
  <si>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</si>
  <si>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</si>
  <si>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</si>
  <si>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</si>
  <si>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</si>
  <si>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</si>
  <si>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</si>
  <si>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</si>
  <si>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</si>
  <si>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</si>
  <si>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</si>
  <si>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</si>
  <si>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</si>
  <si>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</si>
  <si>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</si>
  <si>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</si>
  <si>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</si>
  <si>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</si>
  <si>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</si>
  <si>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</si>
  <si>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</si>
  <si>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</si>
  <si>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</si>
  <si>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</si>
  <si>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</si>
  <si>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</si>
  <si>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</si>
  <si>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</si>
  <si>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</si>
  <si>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</si>
  <si>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</si>
  <si>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</si>
  <si>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</si>
  <si>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</si>
  <si>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</si>
  <si>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</si>
  <si>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</si>
  <si>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</si>
  <si>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</si>
  <si>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</si>
  <si>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</si>
  <si>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</si>
  <si>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</si>
  <si>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</si>
  <si>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</si>
  <si>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</si>
  <si>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</si>
  <si>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</si>
  <si>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</si>
  <si>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</si>
  <si>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</si>
  <si>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</si>
  <si>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</si>
  <si>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</si>
  <si>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</si>
  <si>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</si>
  <si>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</si>
  <si>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</si>
  <si>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</si>
  <si>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</si>
  <si>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</si>
  <si>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</si>
  <si>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</si>
  <si>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</si>
  <si>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</si>
  <si>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</si>
  <si>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</si>
  <si>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</si>
  <si>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</si>
  <si>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</si>
  <si>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</si>
  <si>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</si>
  <si>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</si>
  <si>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</si>
  <si>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</si>
  <si>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</si>
  <si>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</si>
  <si>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</si>
  <si>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</si>
  <si>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</si>
  <si>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</si>
  <si>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</si>
  <si>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</si>
  <si>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</si>
  <si>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</si>
  <si>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</si>
  <si>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</si>
  <si>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</si>
  <si>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</si>
  <si>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</si>
  <si>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</si>
  <si>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</si>
  <si>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</si>
  <si>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</si>
  <si>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</si>
  <si>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</si>
  <si>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</si>
  <si>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</si>
  <si>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</si>
  <si>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</si>
  <si>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</si>
  <si>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</si>
  <si>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</si>
  <si>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</si>
  <si>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</si>
  <si>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</si>
  <si>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</si>
  <si>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</si>
  <si>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</si>
  <si>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</si>
  <si>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</si>
  <si>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</si>
  <si>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</si>
  <si>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</si>
  <si>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</si>
  <si>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</si>
  <si>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</si>
  <si>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</si>
  <si>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</si>
  <si>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</si>
  <si>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</si>
  <si>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</si>
  <si>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</si>
  <si>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</si>
  <si>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</si>
  <si>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</si>
  <si>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</si>
  <si>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</si>
  <si>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</si>
  <si>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</si>
  <si>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</si>
  <si>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</si>
  <si>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</si>
  <si>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</si>
  <si>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</si>
  <si>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</si>
  <si>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</si>
  <si>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</si>
  <si>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</si>
  <si>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</si>
  <si>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</si>
  <si>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</si>
  <si>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</si>
  <si>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</si>
  <si>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</si>
  <si>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</si>
  <si>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</si>
  <si>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</si>
  <si>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</si>
  <si>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</si>
  <si>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</si>
  <si>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</si>
  <si>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</si>
  <si>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</si>
  <si>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</si>
  <si>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</si>
  <si>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</si>
  <si>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</si>
  <si>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</si>
  <si>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</si>
  <si>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</si>
  <si>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</si>
  <si>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</si>
  <si>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</si>
  <si>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</si>
  <si>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</si>
  <si>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</si>
  <si>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</si>
  <si>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</si>
  <si>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</si>
  <si>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</si>
  <si>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</si>
  <si>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</si>
  <si>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</si>
  <si>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</si>
  <si>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</si>
  <si>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</si>
  <si>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</si>
  <si>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</si>
  <si>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</si>
  <si>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</si>
  <si>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</si>
  <si>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</si>
  <si>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</si>
  <si>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</si>
  <si>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</si>
  <si>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</si>
  <si>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</si>
  <si>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</si>
  <si>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</si>
  <si>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</si>
  <si>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</si>
  <si>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</si>
  <si>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</si>
  <si>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</si>
  <si>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</si>
  <si>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</si>
  <si>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</si>
  <si>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</si>
  <si>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</si>
  <si>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</si>
  <si>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</si>
  <si>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</si>
  <si>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</si>
  <si>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</si>
  <si>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</si>
  <si>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</si>
  <si>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</si>
  <si>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</si>
  <si>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</si>
  <si>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</si>
  <si>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</si>
  <si>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</si>
  <si>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</si>
  <si>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</si>
  <si>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</si>
  <si>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</si>
  <si>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</si>
  <si>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</si>
  <si>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</si>
  <si>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</si>
  <si>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</si>
  <si>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</si>
  <si>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</si>
  <si>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</si>
  <si>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</si>
  <si>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</si>
  <si>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</si>
  <si>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</si>
  <si>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</si>
  <si>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</si>
  <si>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</si>
  <si>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</si>
  <si>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</si>
  <si>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</si>
  <si>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</si>
  <si>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</si>
  <si>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</si>
  <si>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</si>
  <si>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</si>
  <si>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</si>
  <si>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</si>
  <si>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</si>
  <si>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</si>
  <si>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</si>
  <si>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</si>
  <si>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</si>
  <si>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</si>
  <si>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</si>
  <si>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</si>
  <si>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</si>
  <si>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</si>
  <si>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</si>
  <si>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</si>
  <si>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</si>
  <si>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</si>
  <si>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</si>
  <si>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</si>
  <si>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</si>
  <si>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</si>
  <si>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</si>
  <si>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</si>
  <si>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</si>
  <si>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</si>
  <si>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</si>
  <si>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</si>
  <si>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</si>
  <si>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</si>
  <si>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</si>
  <si>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</si>
  <si>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</si>
  <si>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</si>
  <si>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</si>
  <si>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</si>
  <si>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</si>
  <si>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</si>
  <si>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</si>
  <si>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</si>
  <si>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</si>
  <si>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</si>
  <si>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</si>
  <si>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</si>
  <si>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</si>
  <si>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</si>
  <si>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</si>
  <si>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</si>
  <si>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</si>
  <si>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</si>
  <si>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</si>
  <si>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</si>
  <si>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</si>
  <si>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</si>
  <si>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</si>
  <si>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</si>
  <si>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</si>
  <si>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</si>
  <si>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</si>
  <si>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</si>
  <si>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</si>
  <si>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</si>
  <si>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</si>
  <si>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</si>
  <si>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</si>
  <si>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</si>
  <si>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</si>
  <si>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</si>
  <si>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</si>
  <si>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</si>
  <si>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</si>
  <si>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</si>
  <si>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</si>
  <si>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</si>
  <si>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</si>
  <si>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</si>
  <si>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</si>
  <si>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</si>
  <si>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</si>
  <si>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</si>
  <si>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</si>
  <si>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</si>
  <si>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</si>
  <si>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</si>
  <si>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</si>
  <si>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</si>
  <si>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</si>
  <si>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</si>
  <si>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</si>
  <si>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</si>
  <si>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</si>
  <si>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</si>
  <si>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</si>
  <si>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</si>
  <si>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</si>
  <si>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</si>
  <si>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</si>
  <si>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</si>
  <si>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</si>
  <si>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</si>
  <si>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</si>
  <si>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</si>
  <si>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</si>
  <si>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</si>
  <si>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</si>
  <si>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</si>
  <si>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</si>
  <si>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</si>
  <si>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</si>
  <si>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</si>
  <si>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</si>
  <si>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</si>
  <si>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</si>
  <si>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</si>
  <si>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</si>
  <si>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</si>
  <si>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</si>
  <si>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</si>
  <si>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</si>
  <si>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</si>
  <si>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</si>
  <si>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</si>
  <si>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</si>
  <si>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</si>
  <si>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</si>
  <si>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</si>
  <si>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</si>
  <si>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</si>
  <si>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</si>
  <si>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</si>
  <si>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</si>
  <si>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</si>
  <si>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</si>
  <si>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</si>
  <si>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</si>
  <si>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</si>
  <si>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</si>
  <si>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</si>
  <si>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</si>
  <si>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</si>
  <si>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</si>
  <si>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</si>
  <si>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</si>
  <si>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</si>
  <si>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</si>
  <si>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</si>
  <si>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</si>
  <si>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</si>
  <si>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</si>
  <si>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</si>
  <si>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</si>
  <si>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</si>
  <si>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</si>
  <si>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</si>
  <si>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</si>
  <si>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</si>
  <si>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</si>
  <si>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</si>
  <si>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</si>
  <si>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</si>
  <si>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</si>
  <si>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</si>
  <si>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</si>
  <si>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</si>
  <si>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</si>
  <si>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</si>
  <si>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</si>
  <si>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</si>
  <si>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</si>
  <si>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</si>
  <si>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</si>
  <si>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</si>
  <si>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</si>
  <si>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</si>
  <si>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</si>
  <si>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</si>
  <si>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</si>
  <si>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</si>
  <si>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</si>
  <si>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</si>
  <si>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</si>
  <si>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</si>
  <si>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</si>
  <si>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</si>
  <si>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</si>
  <si>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</si>
  <si>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</si>
  <si>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</si>
  <si>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</si>
  <si>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</si>
  <si>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</si>
  <si>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</si>
  <si>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</si>
  <si>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</si>
  <si>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</si>
  <si>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</si>
  <si>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</si>
  <si>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</si>
  <si>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</si>
  <si>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</si>
  <si>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</si>
  <si>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</si>
  <si>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</si>
  <si>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</si>
  <si>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</si>
  <si>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</si>
  <si>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</si>
  <si>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</si>
  <si>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</si>
  <si>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</si>
  <si>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</si>
  <si>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</si>
  <si>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</si>
  <si>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</si>
  <si>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</si>
  <si>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</si>
  <si>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</si>
  <si>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</si>
  <si>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</si>
  <si>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</si>
  <si>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</si>
  <si>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</si>
  <si>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</si>
  <si>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</si>
  <si>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</si>
  <si>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</si>
  <si>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</si>
  <si>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</si>
  <si>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</si>
  <si>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</si>
  <si>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</si>
  <si>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</si>
  <si>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</si>
  <si>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</si>
  <si>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</si>
  <si>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</si>
  <si>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</si>
  <si>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</si>
  <si>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</si>
  <si>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</si>
  <si>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</si>
  <si>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</si>
  <si>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</si>
  <si>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</si>
  <si>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</si>
  <si>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</si>
  <si>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</si>
  <si>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</si>
  <si>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</si>
  <si>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</si>
  <si>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</si>
  <si>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</si>
  <si>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</si>
  <si>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</si>
  <si>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</si>
  <si>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</si>
  <si>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</si>
  <si>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</si>
  <si>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</si>
  <si>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</si>
  <si>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</si>
  <si>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</si>
  <si>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</si>
  <si>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</si>
  <si>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</si>
  <si>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</si>
  <si>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</si>
  <si>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</si>
  <si>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</si>
  <si>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</si>
  <si>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</si>
  <si>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</si>
  <si>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</si>
  <si>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</si>
  <si>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</si>
  <si>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</si>
  <si>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</si>
  <si>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</si>
  <si>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</si>
  <si>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</si>
  <si>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</si>
  <si>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</si>
  <si>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</si>
  <si>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</si>
  <si>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</si>
  <si>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</si>
  <si>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</si>
  <si>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</si>
  <si>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</si>
  <si>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</si>
  <si>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</si>
  <si>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</si>
  <si>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</si>
  <si>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</si>
  <si>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</si>
  <si>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</si>
  <si>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</si>
  <si>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</si>
  <si>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</si>
  <si>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</si>
  <si>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</si>
  <si>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</si>
  <si>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</si>
  <si>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</si>
  <si>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</si>
  <si>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</si>
  <si>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</si>
  <si>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</si>
  <si>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</si>
  <si>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</si>
  <si>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</si>
  <si>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</si>
  <si>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</si>
  <si>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</si>
  <si>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</si>
  <si>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</si>
  <si>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</si>
  <si>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</si>
  <si>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</si>
  <si>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</si>
  <si>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</si>
  <si>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</si>
  <si>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</si>
  <si>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</si>
  <si>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</si>
  <si>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</si>
  <si>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</si>
  <si>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</si>
  <si>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</si>
  <si>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</si>
  <si>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</si>
  <si>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</si>
  <si>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</si>
  <si>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</si>
  <si>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</si>
  <si>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</si>
  <si>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</si>
  <si>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</si>
  <si>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</si>
  <si>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</si>
  <si>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</si>
  <si>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</si>
  <si>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</si>
  <si>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</si>
  <si>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</si>
  <si>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</si>
  <si>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</si>
  <si>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</si>
  <si>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</si>
  <si>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</si>
  <si>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</si>
  <si>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</si>
  <si>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</si>
  <si>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</si>
  <si>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</si>
  <si>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</si>
  <si>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</si>
  <si>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</si>
  <si>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</si>
  <si>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</si>
  <si>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</si>
  <si>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</si>
  <si>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</si>
  <si>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</si>
  <si>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</si>
  <si>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</si>
  <si>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</si>
  <si>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</si>
  <si>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</si>
  <si>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</si>
  <si>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</si>
  <si>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</si>
  <si>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</si>
  <si>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</si>
  <si>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</si>
  <si>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</si>
  <si>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</si>
  <si>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</si>
  <si>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</si>
  <si>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</si>
  <si>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</si>
  <si>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</si>
  <si>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</si>
  <si>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</si>
  <si>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</si>
  <si>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</si>
  <si>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</si>
  <si>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</si>
  <si>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</si>
  <si>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</si>
  <si>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</si>
  <si>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</si>
  <si>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</si>
  <si>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</si>
  <si>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</si>
  <si>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</si>
  <si>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</si>
  <si>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</si>
  <si>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</si>
  <si>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</si>
  <si>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</si>
  <si>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</si>
  <si>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</si>
  <si>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</si>
  <si>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</si>
  <si>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</si>
  <si>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</si>
  <si>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</si>
  <si>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</si>
  <si>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</si>
  <si>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</si>
  <si>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</si>
  <si>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</si>
  <si>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</si>
  <si>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</si>
  <si>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</si>
  <si>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</si>
  <si>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</si>
  <si>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</si>
  <si>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</si>
  <si>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</si>
  <si>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</si>
  <si>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</si>
  <si>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</si>
  <si>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</si>
  <si>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</si>
  <si>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</si>
  <si>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</si>
  <si>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</si>
  <si>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</si>
  <si>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</si>
  <si>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</si>
  <si>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</si>
  <si>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</si>
  <si>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</si>
  <si>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</si>
  <si>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</si>
  <si>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</si>
  <si>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</si>
  <si>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</si>
  <si>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</si>
  <si>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</si>
  <si>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</si>
  <si>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</si>
  <si>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</si>
  <si>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</si>
  <si>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</si>
  <si>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</si>
  <si>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</si>
  <si>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</si>
  <si>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</si>
  <si>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</si>
  <si>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</si>
  <si>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</si>
  <si>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</si>
  <si>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</si>
  <si>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</si>
  <si>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</si>
  <si>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</si>
  <si>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</si>
  <si>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</si>
  <si>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</si>
  <si>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</si>
  <si>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</si>
  <si>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</si>
  <si>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</si>
  <si>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</si>
  <si>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</si>
  <si>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</si>
  <si>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</si>
  <si>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</si>
  <si>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</si>
  <si>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</si>
  <si>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</si>
  <si>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</si>
  <si>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</si>
  <si>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</si>
  <si>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</si>
  <si>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</si>
  <si>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</si>
  <si>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</si>
  <si>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</si>
  <si>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</si>
  <si>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</si>
  <si>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</si>
  <si>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</si>
  <si>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</si>
  <si>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</si>
  <si>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</si>
  <si>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</si>
  <si>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</si>
  <si>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</si>
  <si>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</si>
  <si>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</si>
  <si>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</si>
  <si>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</si>
  <si>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</si>
  <si>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</si>
  <si>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</si>
  <si>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</si>
  <si>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</si>
  <si>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</si>
  <si>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</si>
  <si>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</si>
  <si>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</si>
  <si>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</si>
  <si>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</si>
  <si>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</si>
  <si>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</si>
  <si>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</si>
  <si>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</si>
  <si>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</si>
  <si>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</si>
  <si>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</si>
  <si>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</si>
  <si>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</si>
  <si>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</si>
  <si>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</si>
  <si>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</si>
  <si>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</si>
  <si>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</si>
  <si>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</si>
  <si>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</si>
  <si>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</si>
  <si>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</si>
  <si>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</si>
  <si>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</si>
  <si>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</si>
  <si>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</si>
  <si>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</si>
  <si>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</si>
  <si>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</si>
  <si>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</si>
  <si>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</si>
  <si>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</si>
  <si>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</si>
  <si>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</si>
  <si>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</si>
  <si>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</si>
  <si>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</si>
  <si>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</si>
  <si>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</si>
  <si>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</si>
  <si>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</si>
  <si>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</si>
  <si>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</si>
  <si>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</si>
  <si>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</si>
  <si>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</si>
  <si>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</si>
  <si>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</si>
  <si>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</si>
  <si>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</si>
  <si>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</si>
  <si>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</si>
  <si>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</si>
  <si>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</si>
  <si>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</si>
  <si>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</si>
  <si>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</si>
  <si>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</si>
  <si>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</si>
  <si>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</si>
  <si>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</si>
  <si>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</si>
  <si>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</si>
  <si>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</si>
  <si>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</si>
  <si>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</si>
  <si>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</si>
  <si>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</si>
  <si>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</si>
  <si>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</si>
  <si>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</si>
  <si>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</si>
  <si>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</si>
  <si>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</si>
  <si>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</si>
  <si>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</si>
  <si>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</si>
  <si>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</si>
  <si>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</si>
  <si>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</si>
  <si>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</si>
  <si>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</si>
  <si>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</si>
  <si>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</si>
  <si>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</si>
  <si>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</si>
  <si>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</si>
  <si>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</si>
  <si>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</si>
  <si>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</si>
  <si>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</si>
  <si>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</si>
  <si>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</si>
  <si>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</si>
  <si>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</si>
  <si>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</si>
  <si>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</si>
  <si>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</si>
  <si>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</si>
  <si>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</si>
  <si>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</si>
  <si>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</si>
  <si>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</si>
  <si>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</si>
  <si>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</si>
  <si>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</si>
  <si>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</si>
  <si>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</si>
  <si>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</si>
  <si>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</si>
  <si>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</si>
  <si>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</si>
  <si>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</si>
  <si>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</si>
  <si>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</si>
  <si>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</si>
  <si>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</si>
  <si>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</si>
  <si>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</si>
  <si>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</si>
  <si>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</si>
  <si>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</si>
  <si>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</si>
  <si>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</si>
  <si>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</si>
  <si>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</si>
  <si>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</si>
  <si>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</si>
  <si>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</si>
  <si>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</si>
  <si>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</si>
  <si>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</si>
  <si>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</si>
  <si>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</si>
  <si>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</si>
  <si>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</si>
  <si>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</si>
  <si>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</si>
  <si>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</si>
  <si>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</si>
  <si>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</si>
  <si>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</si>
  <si>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</si>
  <si>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</si>
  <si>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</si>
  <si>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</si>
  <si>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</si>
  <si>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</si>
  <si>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</si>
  <si>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</si>
  <si>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</si>
  <si>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</si>
  <si>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</si>
  <si>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</si>
  <si>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</si>
  <si>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</si>
  <si>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</si>
  <si>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</si>
  <si>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</si>
  <si>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</si>
  <si>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</si>
  <si>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</si>
  <si>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</si>
  <si>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</si>
  <si>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</si>
  <si>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</si>
  <si>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</si>
  <si>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</si>
  <si>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</si>
  <si>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</si>
  <si>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</si>
  <si>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</si>
  <si>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</si>
  <si>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</si>
  <si>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</si>
  <si>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</si>
  <si>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</si>
  <si>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</si>
  <si>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</si>
  <si>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</si>
  <si>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</si>
  <si>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</si>
  <si>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</si>
  <si>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</si>
  <si>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</si>
  <si>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</si>
  <si>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</si>
  <si>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</si>
  <si>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</si>
  <si>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</si>
  <si>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</si>
  <si>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</si>
  <si>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</si>
  <si>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</si>
  <si>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</si>
  <si>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</si>
  <si>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</si>
  <si>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</si>
  <si>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</si>
  <si>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</si>
  <si>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</si>
  <si>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</si>
  <si>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</si>
  <si>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</si>
  <si>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</si>
  <si>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</si>
  <si>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</si>
  <si>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</si>
  <si>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</si>
  <si>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</si>
  <si>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</si>
  <si>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</si>
  <si>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</si>
  <si>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</si>
  <si>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</si>
  <si>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</si>
  <si>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</si>
  <si>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</si>
  <si>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</si>
  <si>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</si>
  <si>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</si>
  <si>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</si>
  <si>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</si>
  <si>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</si>
  <si>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</si>
  <si>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</si>
  <si>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</si>
  <si>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</si>
  <si>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</si>
  <si>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</si>
  <si>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</si>
  <si>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</si>
  <si>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</si>
  <si>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</si>
  <si>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</si>
  <si>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</si>
  <si>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</si>
  <si>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</si>
  <si>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</si>
  <si>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</si>
  <si>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</si>
  <si>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</si>
  <si>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</si>
  <si>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</si>
  <si>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</si>
  <si>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</si>
  <si>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</si>
  <si>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</si>
  <si>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</si>
  <si>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</si>
  <si>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</si>
  <si>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</si>
  <si>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</si>
  <si>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</si>
  <si>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</si>
  <si>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</si>
  <si>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</si>
  <si>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</si>
  <si>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</si>
  <si>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</si>
  <si>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</si>
  <si>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</si>
  <si>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</si>
  <si>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</si>
  <si>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</si>
  <si>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</si>
  <si>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</si>
  <si>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</si>
  <si>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</si>
  <si>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</si>
  <si>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</si>
  <si>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</si>
  <si>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</si>
  <si>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</si>
  <si>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</si>
  <si>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</si>
  <si>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</si>
  <si>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</si>
  <si>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</si>
  <si>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</si>
  <si>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</si>
  <si>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</si>
  <si>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</si>
  <si>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</si>
  <si>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</si>
  <si>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</si>
  <si>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</si>
  <si>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</si>
  <si>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</si>
  <si>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</si>
  <si>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</si>
  <si>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</si>
  <si>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</si>
  <si>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</si>
  <si>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</si>
  <si>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</si>
  <si>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</si>
  <si>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</si>
  <si>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</si>
  <si>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</si>
  <si>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</si>
  <si>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</si>
  <si>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</si>
  <si>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</si>
  <si>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</si>
  <si>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</si>
  <si>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</si>
  <si>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</si>
  <si>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</si>
  <si>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</si>
  <si>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</si>
  <si>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</si>
  <si>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</si>
  <si>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</si>
  <si>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</si>
  <si>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</si>
  <si>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</si>
  <si>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</si>
  <si>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</si>
  <si>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</si>
  <si>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</si>
  <si>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</si>
  <si>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</si>
  <si>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</si>
  <si>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</si>
  <si>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</si>
  <si>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</si>
  <si>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</si>
  <si>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</si>
  <si>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</si>
  <si>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</si>
  <si>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</si>
  <si>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</si>
  <si>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</si>
  <si>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</si>
  <si>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</si>
  <si>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</si>
  <si>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</si>
  <si>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</si>
  <si>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</si>
  <si>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</si>
  <si>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</si>
  <si>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</si>
  <si>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</si>
  <si>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</si>
  <si>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</si>
  <si>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</si>
  <si>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</si>
  <si>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</si>
  <si>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</si>
  <si>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</si>
  <si>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</si>
  <si>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</si>
  <si>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</si>
  <si>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</si>
  <si>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</si>
  <si>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</si>
  <si>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</si>
  <si>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</si>
  <si>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</si>
  <si>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</si>
  <si>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</si>
  <si>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</si>
  <si>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</si>
  <si>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</si>
  <si>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</si>
  <si>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</si>
  <si>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</si>
  <si>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</si>
  <si>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</si>
  <si>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</si>
  <si>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</si>
  <si>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</si>
  <si>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</si>
  <si>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</si>
  <si>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</si>
  <si>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</si>
  <si>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</si>
  <si>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</si>
  <si>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</si>
  <si>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</si>
  <si>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</si>
  <si>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</si>
  <si>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</si>
  <si>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</si>
  <si>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</si>
  <si>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</si>
  <si>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</si>
  <si>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</si>
  <si>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</si>
  <si>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</si>
  <si>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</si>
  <si>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</si>
  <si>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</si>
  <si>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</si>
  <si>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</si>
  <si>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</si>
  <si>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</si>
  <si>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</si>
  <si>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</si>
  <si>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</si>
  <si>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</si>
  <si>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</si>
  <si>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</si>
  <si>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</si>
  <si>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</si>
  <si>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</si>
  <si>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</si>
  <si>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</si>
  <si>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</si>
  <si>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</si>
  <si>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</si>
  <si>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</si>
  <si>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</si>
  <si>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</si>
  <si>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</si>
  <si>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</si>
  <si>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</si>
  <si>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</si>
  <si>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</si>
  <si>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</si>
  <si>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</si>
  <si>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</si>
  <si>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</si>
  <si>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</si>
  <si>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</si>
  <si>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</si>
  <si>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</si>
  <si>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</si>
  <si>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</si>
  <si>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</si>
  <si>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</si>
  <si>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</si>
  <si>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</si>
  <si>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</si>
  <si>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</si>
  <si>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</si>
  <si>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</si>
  <si>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</si>
  <si>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</si>
  <si>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</si>
  <si>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</si>
  <si>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</si>
  <si>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</si>
  <si>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</si>
  <si>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</si>
  <si>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</si>
  <si>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</si>
  <si>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</si>
  <si>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</si>
  <si>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</si>
  <si>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</si>
  <si>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</si>
  <si>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</si>
  <si>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</si>
  <si>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</si>
  <si>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</si>
  <si>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</si>
  <si>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</si>
  <si>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</si>
  <si>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</si>
  <si>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</si>
  <si>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</si>
  <si>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</si>
  <si>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</si>
  <si>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</si>
  <si>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</si>
  <si>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</si>
  <si>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</si>
  <si>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</si>
  <si>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</si>
  <si>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</si>
  <si>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</si>
  <si>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</si>
  <si>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</si>
  <si>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</si>
  <si>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</si>
  <si>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</si>
  <si>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</si>
  <si>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</si>
  <si>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</si>
  <si>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</si>
  <si>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</si>
  <si>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</si>
  <si>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</si>
  <si>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</si>
  <si>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</si>
  <si>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</si>
  <si>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</si>
  <si>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</si>
  <si>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</si>
  <si>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</si>
  <si>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</si>
  <si>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</si>
  <si>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</si>
  <si>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</si>
  <si>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</si>
  <si>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</si>
  <si>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</si>
  <si>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</si>
  <si>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</si>
  <si>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</si>
  <si>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</si>
  <si>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</si>
  <si>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</si>
  <si>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</si>
  <si>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</si>
  <si>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</si>
  <si>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</si>
  <si>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</si>
  <si>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</si>
  <si>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</si>
  <si>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</si>
  <si>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</si>
  <si>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</si>
  <si>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</si>
  <si>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</si>
  <si>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</si>
  <si>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</si>
  <si>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</si>
  <si>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</si>
  <si>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</si>
  <si>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</si>
  <si>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</si>
  <si>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</si>
  <si>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</si>
  <si>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</si>
  <si>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</si>
  <si>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</si>
  <si>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</si>
  <si>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</si>
  <si>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</si>
  <si>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</si>
  <si>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</si>
  <si>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</si>
  <si>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</si>
  <si>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</si>
  <si>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</si>
  <si>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</si>
  <si>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</si>
  <si>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</si>
  <si>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</si>
  <si>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</si>
  <si>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</si>
  <si>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</si>
  <si>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</si>
  <si>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</si>
  <si>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</si>
  <si>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</si>
  <si>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</si>
  <si>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</si>
  <si>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</si>
  <si>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</si>
  <si>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</si>
  <si>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</si>
  <si>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</si>
  <si>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</si>
  <si>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</si>
  <si>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</si>
  <si>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</si>
  <si>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</si>
  <si>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</si>
  <si>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</si>
  <si>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</si>
  <si>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</si>
  <si>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</si>
  <si>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</si>
  <si>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</si>
  <si>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</si>
  <si>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</si>
  <si>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</si>
  <si>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</si>
  <si>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</si>
  <si>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</si>
  <si>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</si>
  <si>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</si>
  <si>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</si>
  <si>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</si>
  <si>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</si>
  <si>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</si>
  <si>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</si>
  <si>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</si>
  <si>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</si>
  <si>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</si>
  <si>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</si>
  <si>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</si>
  <si>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</si>
  <si>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</si>
  <si>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</si>
  <si>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</si>
  <si>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</si>
  <si>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</si>
  <si>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</si>
  <si>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</si>
  <si>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</si>
  <si>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</si>
  <si>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</si>
  <si>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</si>
  <si>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</si>
  <si>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</si>
  <si>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</si>
  <si>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</si>
  <si>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</si>
  <si>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</si>
  <si>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</si>
  <si>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</si>
  <si>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</si>
  <si>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</si>
  <si>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</si>
  <si>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</si>
  <si>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</si>
  <si>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</si>
  <si>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</si>
  <si>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</si>
  <si>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</si>
  <si>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</si>
  <si>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</si>
  <si>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</si>
  <si>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</si>
  <si>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</si>
  <si>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</si>
  <si>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</si>
  <si>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</si>
  <si>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</si>
  <si>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</si>
  <si>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</si>
  <si>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</si>
  <si>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</si>
  <si>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</si>
  <si>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</si>
  <si>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</si>
  <si>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</si>
  <si>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</si>
  <si>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</si>
  <si>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</si>
  <si>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</si>
  <si>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</si>
  <si>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</si>
  <si>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</si>
  <si>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</si>
  <si>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</si>
  <si>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</si>
  <si>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</si>
  <si>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</si>
  <si>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</si>
  <si>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</si>
  <si>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</si>
  <si>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</si>
  <si>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</si>
  <si>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</si>
  <si>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</si>
  <si>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</si>
  <si>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</si>
  <si>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</si>
  <si>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</si>
  <si>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</si>
  <si>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</si>
  <si>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</si>
  <si>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</si>
  <si>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</si>
  <si>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</si>
  <si>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</si>
  <si>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</si>
  <si>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</si>
  <si>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</si>
  <si>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</si>
  <si>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</si>
  <si>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</si>
  <si>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</si>
  <si>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</si>
  <si>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</si>
  <si>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</si>
  <si>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</si>
  <si>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</si>
  <si>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</si>
  <si>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</si>
  <si>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</si>
  <si>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</si>
  <si>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</si>
  <si>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</si>
  <si>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</si>
  <si>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</si>
  <si>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</si>
  <si>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</si>
  <si>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</si>
  <si>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</si>
  <si>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</si>
  <si>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</si>
  <si>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</si>
  <si>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</si>
  <si>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</si>
  <si>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</si>
  <si>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</si>
  <si>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</si>
  <si>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</si>
  <si>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</si>
  <si>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</si>
  <si>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</si>
  <si>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</si>
  <si>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</si>
  <si>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</si>
  <si>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</si>
  <si>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</si>
  <si>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</si>
  <si>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</si>
  <si>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</si>
  <si>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</si>
  <si>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</si>
  <si>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</si>
  <si>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</si>
  <si>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</si>
  <si>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</si>
  <si>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</si>
  <si>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</si>
  <si>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</si>
  <si>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</si>
  <si>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</si>
  <si>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</si>
  <si>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</si>
  <si>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</si>
  <si>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</si>
  <si>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</si>
  <si>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</si>
  <si>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</si>
  <si>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</si>
  <si>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</si>
  <si>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</si>
  <si>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</si>
  <si>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</si>
  <si>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</si>
  <si>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</si>
  <si>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</si>
  <si>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</si>
  <si>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</si>
  <si>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</si>
  <si>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</si>
  <si>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</si>
  <si>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</si>
  <si>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</si>
  <si>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</si>
  <si>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</si>
  <si>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</si>
  <si>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</si>
  <si>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</si>
  <si>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</si>
  <si>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</si>
  <si>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</si>
  <si>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</si>
  <si>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</si>
  <si>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</si>
  <si>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</si>
  <si>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</si>
  <si>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</si>
  <si>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</si>
  <si>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</si>
  <si>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</si>
  <si>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</si>
  <si>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</si>
  <si>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</si>
  <si>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</si>
  <si>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</si>
  <si>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</si>
  <si>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</si>
  <si>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</si>
  <si>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</si>
  <si>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</si>
  <si>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</si>
  <si>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</si>
  <si>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</si>
  <si>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</si>
  <si>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</si>
  <si>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</si>
  <si>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</si>
  <si>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</si>
  <si>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</si>
  <si>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</si>
  <si>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</si>
  <si>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</si>
  <si>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</si>
  <si>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</si>
  <si>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</si>
  <si>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</si>
  <si>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</si>
  <si>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</si>
  <si>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</si>
  <si>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</si>
  <si>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</si>
  <si>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</si>
  <si>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</si>
  <si>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</si>
  <si>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</si>
  <si>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</si>
  <si>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</si>
  <si>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</si>
  <si>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</si>
  <si>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</si>
  <si>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</si>
  <si>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</si>
  <si>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</si>
  <si>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</si>
  <si>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</si>
  <si>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</si>
  <si>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</si>
  <si>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</si>
  <si>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</si>
  <si>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</si>
  <si>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</si>
  <si>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</si>
  <si>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</si>
  <si>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</si>
  <si>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</si>
  <si>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</si>
  <si>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</si>
  <si>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</si>
  <si>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</si>
  <si>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</si>
  <si>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</si>
  <si>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</si>
  <si>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</si>
  <si>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</si>
  <si>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</si>
  <si>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</si>
  <si>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</si>
  <si>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</si>
  <si>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</si>
  <si>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</si>
  <si>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</si>
  <si>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</si>
  <si>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</si>
  <si>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</si>
  <si>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</si>
  <si>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</si>
  <si>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</si>
  <si>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</si>
  <si>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</si>
  <si>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</si>
  <si>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</si>
  <si>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</si>
  <si>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</si>
  <si>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</si>
  <si>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</si>
  <si>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</si>
  <si>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</si>
  <si>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</si>
  <si>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</si>
  <si>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</si>
  <si>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</si>
  <si>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</si>
  <si>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</si>
  <si>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</si>
  <si>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</si>
  <si>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</si>
  <si>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</si>
  <si>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</si>
  <si>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</si>
  <si>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</si>
  <si>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</si>
  <si>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</si>
  <si>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</si>
  <si>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</si>
  <si>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</si>
  <si>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</si>
  <si>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</si>
  <si>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</si>
  <si>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</si>
  <si>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</si>
  <si>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</si>
  <si>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</si>
  <si>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</si>
  <si>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</si>
  <si>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</si>
  <si>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</si>
  <si>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</si>
  <si>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</si>
  <si>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</si>
  <si>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</si>
  <si>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</si>
  <si>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</si>
  <si>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</si>
  <si>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</si>
  <si>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</si>
  <si>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</si>
  <si>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</si>
  <si>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</si>
  <si>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</si>
  <si>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</si>
  <si>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</si>
  <si>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</si>
  <si>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</si>
  <si>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</si>
  <si>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</si>
  <si>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</si>
  <si>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</si>
  <si>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</si>
  <si>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</si>
  <si>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</si>
  <si>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</si>
  <si>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</si>
  <si>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</si>
  <si>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</si>
  <si>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</si>
  <si>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</si>
  <si>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</si>
  <si>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</si>
  <si>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</si>
  <si>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</si>
  <si>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</si>
  <si>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</si>
  <si>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</si>
  <si>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</si>
  <si>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</si>
  <si>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</si>
  <si>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</si>
  <si>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</si>
  <si>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</si>
  <si>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</si>
  <si>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</si>
  <si>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</si>
  <si>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</si>
  <si>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</si>
  <si>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</si>
  <si>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</si>
  <si>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</si>
  <si>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</si>
  <si>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</si>
  <si>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</si>
  <si>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</si>
  <si>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</si>
  <si>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</si>
  <si>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</si>
  <si>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</si>
  <si>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</si>
  <si>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</si>
  <si>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</si>
  <si>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</si>
  <si>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</si>
  <si>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</si>
  <si>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</si>
  <si>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</si>
  <si>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</si>
  <si>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</si>
  <si>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</si>
  <si>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</si>
  <si>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</si>
  <si>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</si>
  <si>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</si>
  <si>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</si>
  <si>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</si>
  <si>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</si>
  <si>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</si>
  <si>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</si>
  <si>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</si>
  <si>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</si>
  <si>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</si>
  <si>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</si>
  <si>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</si>
  <si>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</si>
  <si>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</si>
  <si>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</si>
  <si>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</si>
  <si>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</si>
  <si>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</si>
  <si>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</si>
  <si>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</si>
  <si>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</si>
  <si>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</si>
  <si>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</si>
  <si>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</si>
  <si>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</si>
  <si>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</si>
  <si>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</si>
  <si>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</si>
  <si>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</si>
  <si>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</si>
  <si>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</si>
  <si>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</si>
  <si>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</si>
  <si>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</si>
  <si>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</si>
  <si>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</si>
  <si>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</si>
  <si>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</si>
  <si>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</si>
  <si>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</si>
  <si>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</si>
  <si>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</si>
  <si>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</si>
  <si>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</si>
  <si>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</si>
  <si>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</si>
  <si>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</si>
  <si>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</si>
  <si>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</si>
  <si>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</si>
  <si>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</si>
  <si>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</si>
  <si>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</si>
  <si>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</si>
  <si>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</si>
  <si>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</si>
  <si>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</si>
  <si>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</si>
  <si>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</si>
  <si>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</si>
  <si>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</si>
  <si>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</si>
  <si>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</si>
  <si>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</si>
  <si>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</si>
  <si>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</si>
  <si>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</si>
  <si>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</si>
  <si>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</si>
  <si>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</si>
  <si>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</si>
  <si>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</si>
  <si>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</si>
  <si>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</si>
  <si>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</si>
  <si>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</si>
  <si>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</si>
  <si>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</si>
  <si>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</si>
  <si>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</si>
  <si>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</si>
  <si>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</si>
  <si>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</si>
  <si>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</si>
  <si>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</si>
  <si>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</si>
  <si>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</si>
  <si>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</si>
  <si>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</si>
  <si>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</si>
  <si>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</si>
  <si>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</si>
  <si>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</si>
  <si>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</si>
  <si>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</si>
  <si>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</si>
  <si>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</si>
  <si>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</si>
  <si>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</si>
  <si>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</si>
  <si>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</si>
  <si>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</si>
  <si>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</si>
  <si>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</si>
  <si>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</si>
  <si>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</si>
  <si>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</si>
  <si>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</si>
  <si>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</si>
  <si>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</si>
  <si>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</si>
  <si>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</si>
  <si>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</si>
  <si>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</si>
  <si>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</si>
  <si>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</si>
  <si>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</si>
  <si>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</si>
  <si>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</si>
  <si>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</si>
  <si>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</si>
  <si>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</si>
  <si>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</si>
  <si>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</si>
  <si>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</si>
  <si>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</si>
  <si>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</si>
  <si>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</si>
  <si>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</si>
  <si>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</si>
  <si>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</si>
  <si>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</si>
  <si>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</si>
  <si>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</si>
  <si>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</si>
  <si>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</si>
  <si>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</si>
  <si>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</si>
  <si>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</si>
  <si>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</si>
  <si>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</si>
  <si>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</si>
  <si>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</si>
  <si>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</si>
  <si>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</si>
  <si>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</si>
  <si>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</si>
  <si>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</si>
  <si>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</si>
  <si>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</si>
  <si>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</si>
  <si>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</si>
  <si>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</si>
  <si>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</si>
  <si>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</si>
  <si>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</si>
  <si>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</si>
  <si>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</si>
  <si>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</si>
  <si>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</si>
  <si>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</si>
  <si>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</si>
  <si>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</si>
  <si>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</si>
  <si>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</si>
  <si>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</si>
  <si>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</si>
  <si>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</si>
  <si>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</si>
  <si>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</si>
  <si>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</si>
  <si>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</si>
  <si>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</si>
  <si>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</si>
  <si>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</si>
  <si>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</si>
  <si>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</si>
  <si>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</si>
  <si>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</si>
  <si>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</si>
  <si>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</si>
  <si>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</si>
  <si>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</si>
  <si>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</si>
  <si>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</si>
  <si>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</si>
  <si>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</si>
  <si>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</si>
  <si>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</si>
  <si>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</si>
  <si>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</si>
  <si>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</si>
  <si>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</si>
  <si>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</si>
  <si>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</si>
  <si>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</si>
  <si>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</si>
  <si>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</si>
  <si>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</si>
  <si>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</si>
  <si>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</si>
  <si>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</si>
  <si>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</si>
  <si>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</si>
  <si>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</si>
  <si>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</si>
  <si>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</si>
  <si>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</si>
  <si>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</si>
  <si>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</si>
  <si>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</si>
  <si>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</si>
  <si>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</si>
  <si>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</si>
  <si>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</si>
  <si>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</si>
  <si>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</si>
  <si>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</si>
  <si>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</si>
  <si>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</si>
  <si>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</si>
  <si>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</si>
  <si>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</si>
  <si>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</si>
  <si>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</si>
  <si>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</si>
  <si>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</si>
  <si>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</si>
  <si>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</si>
  <si>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</si>
  <si>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</si>
  <si>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</si>
  <si>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</si>
  <si>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</si>
  <si>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</si>
  <si>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</si>
  <si>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</si>
  <si>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</si>
  <si>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</si>
  <si>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</si>
  <si>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</si>
  <si>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</si>
  <si>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</si>
  <si>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</si>
  <si>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</si>
  <si>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</si>
  <si>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</si>
  <si>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</si>
  <si>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</si>
  <si>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</si>
  <si>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</si>
  <si>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</si>
  <si>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</si>
  <si>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</si>
  <si>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</si>
  <si>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</si>
  <si>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</si>
  <si>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</si>
  <si>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</si>
  <si>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</si>
  <si>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</si>
  <si>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</si>
  <si>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</si>
  <si>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</si>
  <si>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</si>
  <si>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</si>
  <si>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</si>
  <si>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</si>
  <si>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</si>
  <si>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</si>
  <si>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</si>
  <si>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</si>
  <si>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</si>
  <si>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</si>
  <si>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</si>
  <si>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</si>
  <si>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</si>
  <si>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</si>
  <si>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</si>
  <si>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</si>
  <si>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</si>
  <si>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</si>
  <si>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</si>
  <si>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</si>
  <si>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</si>
  <si>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</si>
  <si>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</si>
  <si>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</si>
  <si>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</si>
  <si>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</si>
  <si>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</si>
  <si>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</si>
  <si>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</si>
  <si>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</si>
  <si>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</si>
  <si>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</si>
  <si>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</si>
  <si>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</si>
  <si>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</si>
  <si>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</si>
  <si>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</si>
  <si>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</si>
  <si>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</si>
  <si>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</si>
  <si>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</si>
  <si>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</si>
  <si>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</si>
  <si>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</si>
  <si>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</si>
  <si>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</si>
  <si>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</si>
  <si>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</si>
  <si>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</si>
  <si>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</si>
  <si>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</si>
  <si>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</si>
  <si>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</si>
  <si>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</si>
  <si>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</si>
  <si>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</si>
  <si>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</si>
  <si>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</si>
  <si>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</si>
  <si>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</si>
  <si>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</si>
  <si>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</si>
  <si>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</si>
  <si>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</si>
  <si>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</si>
  <si>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</si>
  <si>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</si>
  <si>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</si>
  <si>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</si>
  <si>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</si>
  <si>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</si>
  <si>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</si>
  <si>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</si>
  <si>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</si>
  <si>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</si>
  <si>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</si>
  <si>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</si>
  <si>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</si>
  <si>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</si>
  <si>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</si>
  <si>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</si>
  <si>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</si>
  <si>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</si>
  <si>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</si>
  <si>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</si>
  <si>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</si>
  <si>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</si>
  <si>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</si>
  <si>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</si>
  <si>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</si>
  <si>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</si>
  <si>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</si>
  <si>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</si>
  <si>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</si>
  <si>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</si>
  <si>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</si>
  <si>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</si>
  <si>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</si>
  <si>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</si>
  <si>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</si>
  <si>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</si>
  <si>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</si>
  <si>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</si>
  <si>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</si>
  <si>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</si>
  <si>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</si>
  <si>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</si>
  <si>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</si>
  <si>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</si>
  <si>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</si>
  <si>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</si>
  <si>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</si>
  <si>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</si>
  <si>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</si>
  <si>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</si>
  <si>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</si>
  <si>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</si>
  <si>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</si>
  <si>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</si>
  <si>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</si>
  <si>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</si>
  <si>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</si>
  <si>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</si>
  <si>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</si>
  <si>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</si>
  <si>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</si>
  <si>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</si>
  <si>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</si>
  <si>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</si>
  <si>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</si>
  <si>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</si>
  <si>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</si>
  <si>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</si>
  <si>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</si>
  <si>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</si>
  <si>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</si>
  <si>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</si>
  <si>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</si>
  <si>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</si>
  <si>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</si>
  <si>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</si>
  <si>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</si>
  <si>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</si>
  <si>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</si>
  <si>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</si>
  <si>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</si>
  <si>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</si>
  <si>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</si>
  <si>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</si>
  <si>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</si>
  <si>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</si>
  <si>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</si>
  <si>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</si>
  <si>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</si>
  <si>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</si>
  <si>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</si>
  <si>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</si>
  <si>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</si>
  <si>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</si>
  <si>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</si>
  <si>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</si>
  <si>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</si>
  <si>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</si>
  <si>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</si>
  <si>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</si>
  <si>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</si>
  <si>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</si>
  <si>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</si>
  <si>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</si>
  <si>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</si>
  <si>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</si>
  <si>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</si>
  <si>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</si>
  <si>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</si>
  <si>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</si>
  <si>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</si>
  <si>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</si>
  <si>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</si>
  <si>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</si>
  <si>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</si>
  <si>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</si>
  <si>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</si>
  <si>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</si>
  <si>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</si>
  <si>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</si>
  <si>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</si>
  <si>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</si>
  <si>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</si>
  <si>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</si>
  <si>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</si>
  <si>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</si>
  <si>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</si>
  <si>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</si>
  <si>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</si>
  <si>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</si>
  <si>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</si>
  <si>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</si>
  <si>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</si>
  <si>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</si>
  <si>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</si>
  <si>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</si>
  <si>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</si>
  <si>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</si>
  <si>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</si>
  <si>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</si>
  <si>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</si>
  <si>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</si>
  <si>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</si>
  <si>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</si>
  <si>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</si>
  <si>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</si>
  <si>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</si>
  <si>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</si>
  <si>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</si>
  <si>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</si>
  <si>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</si>
  <si>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</si>
  <si>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</si>
  <si>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</si>
  <si>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</si>
  <si>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</si>
  <si>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</si>
  <si>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</si>
  <si>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</si>
  <si>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</si>
  <si>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</si>
  <si>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</si>
  <si>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</si>
  <si>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</si>
  <si>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</si>
  <si>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</si>
  <si>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</si>
  <si>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</si>
  <si>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</si>
  <si>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</si>
  <si>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</si>
  <si>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</si>
  <si>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</si>
  <si>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</si>
  <si>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</si>
  <si>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</si>
  <si>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</si>
  <si>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</si>
  <si>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</si>
  <si>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</si>
  <si>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</si>
  <si>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</si>
  <si>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</si>
  <si>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</si>
  <si>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</si>
  <si>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</si>
  <si>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</si>
  <si>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</si>
  <si>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</si>
  <si>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</si>
  <si>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</si>
  <si>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</si>
  <si>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</si>
  <si>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</si>
  <si>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</si>
  <si>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</si>
  <si>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</si>
  <si>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</si>
  <si>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</si>
  <si>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</si>
  <si>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</si>
  <si>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</si>
  <si>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</si>
  <si>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</si>
  <si>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</si>
  <si>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</si>
  <si>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</si>
  <si>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</si>
  <si>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</si>
  <si>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</si>
  <si>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</si>
  <si>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</si>
  <si>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</si>
  <si>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</si>
  <si>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</si>
  <si>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</si>
  <si>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</si>
  <si>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</si>
  <si>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</si>
  <si>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</si>
  <si>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</si>
  <si>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</si>
  <si>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</si>
  <si>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</si>
  <si>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</si>
  <si>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</si>
  <si>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</si>
  <si>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</si>
  <si>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</si>
  <si>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</si>
  <si>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</si>
  <si>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</si>
  <si>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</si>
  <si>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</si>
  <si>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</si>
  <si>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</si>
  <si>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</si>
  <si>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</si>
  <si>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</si>
  <si>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</si>
  <si>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</si>
  <si>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</si>
  <si>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</si>
  <si>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</si>
  <si>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</si>
  <si>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</si>
  <si>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</si>
  <si>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</si>
  <si>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</si>
  <si>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</si>
  <si>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</si>
  <si>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</si>
  <si>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</si>
  <si>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</si>
  <si>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</si>
  <si>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</si>
  <si>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</si>
  <si>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</si>
  <si>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</si>
  <si>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</si>
  <si>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</si>
  <si>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</si>
  <si>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</si>
  <si>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</si>
  <si>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</si>
  <si>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</si>
  <si>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</si>
  <si>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</si>
  <si>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</si>
  <si>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</si>
  <si>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</si>
  <si>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</si>
  <si>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</si>
  <si>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</si>
  <si>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</si>
  <si>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</si>
  <si>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</si>
  <si>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</si>
  <si>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</si>
  <si>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</si>
  <si>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</si>
  <si>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</si>
  <si>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</si>
  <si>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</si>
  <si>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</si>
  <si>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</si>
  <si>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</si>
  <si>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</si>
  <si>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</si>
  <si>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</si>
  <si>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</si>
  <si>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</si>
  <si>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</si>
  <si>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</si>
  <si>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</si>
  <si>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</si>
  <si>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</si>
  <si>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</si>
  <si>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</si>
  <si>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</si>
  <si>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</si>
  <si>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</si>
  <si>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</si>
  <si>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</si>
  <si>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</si>
  <si>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</si>
  <si>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</si>
  <si>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</si>
  <si>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</si>
  <si>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</si>
  <si>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</si>
  <si>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</si>
  <si>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</si>
  <si>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</si>
  <si>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</si>
  <si>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</si>
  <si>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</si>
  <si>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</si>
  <si>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</si>
  <si>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</si>
  <si>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</si>
  <si>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</si>
  <si>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</si>
  <si>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</si>
  <si>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</si>
  <si>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</si>
  <si>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</si>
  <si>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</si>
  <si>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</si>
  <si>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</si>
  <si>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</si>
  <si>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</si>
  <si>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</si>
  <si>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</si>
  <si>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</si>
  <si>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</si>
  <si>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</si>
  <si>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</si>
  <si>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</si>
  <si>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</si>
  <si>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</si>
  <si>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</si>
  <si>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</si>
  <si>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</si>
  <si>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</si>
  <si>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</si>
  <si>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</si>
  <si>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</si>
  <si>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</si>
  <si>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</si>
  <si>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</si>
  <si>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</si>
  <si>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</si>
  <si>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</si>
  <si>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</si>
  <si>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</si>
  <si>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</si>
  <si>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</si>
  <si>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</si>
  <si>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</si>
  <si>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</si>
  <si>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</si>
  <si>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</si>
  <si>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</si>
  <si>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</si>
  <si>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</si>
  <si>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</si>
  <si>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</si>
  <si>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</si>
  <si>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</si>
  <si>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</si>
  <si>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</si>
  <si>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</si>
  <si>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</si>
  <si>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</si>
  <si>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</si>
  <si>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</si>
  <si>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</si>
  <si>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</si>
  <si>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</si>
  <si>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</si>
  <si>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</si>
  <si>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</si>
  <si>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</si>
  <si>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</si>
  <si>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</si>
  <si>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</si>
  <si>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</si>
  <si>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</si>
  <si>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</si>
  <si>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</si>
  <si>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</si>
  <si>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</si>
  <si>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</si>
  <si>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</si>
  <si>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</si>
  <si>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</si>
  <si>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</si>
  <si>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</si>
  <si>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</si>
  <si>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</si>
  <si>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</si>
  <si>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</si>
  <si>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</si>
  <si>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</si>
  <si>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</si>
  <si>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</si>
  <si>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</si>
  <si>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</si>
  <si>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</si>
  <si>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</si>
  <si>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</si>
  <si>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</si>
  <si>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</si>
  <si>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</si>
  <si>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</si>
  <si>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</si>
  <si>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</si>
  <si>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</si>
  <si>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</si>
  <si>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</si>
  <si>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</si>
  <si>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</si>
  <si>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</si>
  <si>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</si>
  <si>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</si>
  <si>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</si>
  <si>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</si>
  <si>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</si>
  <si>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</si>
  <si>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</si>
  <si>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</si>
  <si>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</si>
  <si>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</si>
  <si>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</si>
  <si>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</si>
  <si>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</si>
  <si>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</si>
  <si>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</si>
  <si>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</si>
  <si>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</si>
  <si>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</si>
  <si>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</si>
  <si>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</si>
  <si>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</si>
  <si>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</si>
  <si>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</si>
  <si>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</si>
  <si>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</si>
  <si>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</si>
  <si>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</si>
  <si>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</si>
  <si>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</si>
  <si>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</si>
  <si>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</si>
  <si>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</si>
  <si>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</si>
  <si>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</si>
  <si>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</si>
  <si>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</si>
  <si>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</si>
  <si>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</si>
  <si>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</si>
  <si>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</si>
  <si>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</si>
  <si>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</si>
  <si>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</si>
  <si>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</si>
  <si>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</si>
  <si>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</si>
  <si>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</si>
  <si>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</si>
  <si>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</si>
  <si>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</si>
  <si>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</si>
  <si>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</si>
  <si>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</si>
  <si>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</si>
  <si>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</si>
  <si>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</si>
  <si>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</si>
  <si>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</si>
  <si>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</si>
  <si>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</si>
  <si>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</si>
  <si>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</si>
  <si>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</si>
  <si>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</si>
  <si>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</si>
  <si>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</si>
  <si>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</si>
  <si>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</si>
  <si>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</si>
  <si>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</si>
  <si>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</si>
  <si>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</si>
  <si>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</si>
  <si>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</si>
  <si>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</si>
  <si>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</si>
  <si>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</si>
  <si>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</si>
  <si>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</si>
  <si>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</si>
  <si>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</si>
  <si>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</si>
  <si>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</si>
  <si>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</si>
  <si>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</si>
  <si>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</si>
  <si>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</si>
  <si>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</si>
  <si>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</si>
  <si>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</si>
  <si>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</si>
  <si>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</si>
  <si>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</si>
  <si>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</si>
  <si>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</si>
  <si>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</si>
  <si>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</si>
  <si>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</si>
  <si>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</si>
  <si>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</si>
  <si>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</si>
  <si>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</si>
  <si>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</si>
  <si>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</si>
  <si>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</si>
  <si>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</si>
  <si>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</si>
  <si>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</si>
  <si>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</si>
  <si>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</si>
  <si>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</si>
  <si>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</si>
  <si>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</si>
  <si>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</si>
  <si>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</si>
  <si>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</si>
  <si>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</si>
  <si>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</si>
  <si>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</si>
  <si>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</si>
  <si>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</si>
  <si>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</si>
  <si>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</si>
  <si>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</si>
  <si>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</si>
  <si>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</si>
  <si>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</si>
  <si>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</si>
  <si>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</si>
  <si>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</si>
  <si>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</si>
  <si>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</si>
  <si>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</si>
  <si>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</si>
  <si>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</si>
  <si>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</si>
  <si>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</si>
  <si>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</si>
  <si>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</si>
  <si>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</si>
  <si>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</si>
  <si>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</si>
  <si>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</si>
  <si>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</si>
  <si>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</si>
  <si>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</si>
  <si>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</si>
  <si>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</si>
  <si>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</si>
  <si>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</si>
  <si>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</si>
  <si>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</si>
  <si>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</si>
  <si>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</si>
  <si>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</si>
  <si>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</si>
  <si>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</si>
  <si>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</si>
  <si>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</si>
  <si>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</si>
  <si>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</si>
  <si>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</si>
  <si>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</si>
  <si>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</si>
  <si>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</si>
  <si>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</si>
  <si>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</si>
  <si>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</si>
  <si>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</si>
  <si>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</si>
  <si>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</si>
  <si>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</si>
  <si>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</si>
  <si>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</si>
  <si>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</si>
  <si>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</si>
  <si>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</si>
  <si>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</si>
  <si>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</si>
  <si>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</si>
  <si>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</si>
  <si>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</si>
  <si>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</si>
  <si>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</si>
  <si>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</si>
  <si>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</si>
  <si>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</si>
  <si>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</si>
  <si>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</si>
  <si>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</si>
  <si>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</si>
  <si>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</si>
  <si>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</si>
  <si>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</si>
  <si>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</si>
  <si>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</si>
  <si>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</si>
  <si>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</si>
  <si>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</si>
  <si>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</si>
  <si>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</si>
  <si>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</si>
  <si>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</si>
  <si>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</si>
  <si>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</si>
  <si>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</si>
  <si>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</si>
  <si>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</si>
  <si>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</si>
  <si>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</si>
  <si>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</si>
  <si>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</si>
  <si>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</si>
  <si>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</si>
  <si>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</si>
  <si>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</si>
  <si>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</si>
  <si>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</si>
  <si>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</si>
  <si>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</si>
  <si>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</si>
  <si>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</si>
  <si>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</si>
  <si>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</si>
  <si>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</si>
  <si>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</si>
  <si>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</si>
  <si>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</si>
  <si>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</si>
  <si>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</si>
  <si>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</si>
  <si>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</si>
  <si>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</si>
  <si>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</si>
  <si>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</si>
  <si>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</si>
  <si>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</si>
  <si>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</si>
  <si>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</si>
  <si>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</si>
  <si>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</si>
  <si>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</si>
  <si>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</si>
  <si>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</si>
  <si>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</si>
  <si>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</si>
  <si>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</si>
  <si>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</si>
  <si>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</si>
  <si>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</si>
  <si>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</si>
  <si>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</si>
  <si>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</si>
  <si>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</si>
  <si>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</si>
  <si>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</si>
  <si>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</si>
  <si>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</si>
  <si>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</si>
  <si>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</si>
  <si>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</si>
  <si>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</si>
  <si>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</si>
  <si>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</si>
  <si>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</si>
  <si>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</si>
  <si>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</si>
  <si>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</si>
  <si>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</si>
  <si>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</si>
  <si>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</si>
  <si>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</si>
  <si>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</si>
  <si>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</si>
  <si>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</si>
  <si>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</si>
  <si>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</si>
  <si>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</si>
  <si>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</si>
  <si>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</si>
  <si>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</si>
  <si>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</si>
  <si>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</si>
  <si>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</si>
  <si>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</si>
  <si>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</si>
  <si>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</si>
  <si>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</si>
  <si>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</si>
  <si>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</si>
  <si>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</si>
  <si>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</si>
  <si>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</si>
  <si>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</si>
  <si>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</si>
  <si>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</si>
  <si>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</si>
  <si>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</si>
  <si>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</si>
  <si>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</si>
  <si>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</si>
  <si>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</si>
  <si>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</si>
  <si>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</si>
  <si>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</si>
  <si>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</si>
  <si>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</si>
  <si>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</si>
  <si>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</si>
  <si>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</si>
  <si>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</si>
  <si>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</si>
  <si>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</si>
  <si>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</si>
  <si>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</si>
  <si>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</si>
  <si>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</si>
  <si>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</si>
  <si>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</si>
  <si>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</si>
  <si>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</si>
  <si>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</si>
  <si>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</si>
  <si>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</si>
  <si>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</si>
  <si>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</si>
  <si>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</si>
  <si>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</si>
  <si>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</si>
  <si>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</si>
  <si>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</si>
  <si>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</si>
  <si>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</si>
  <si>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</si>
  <si>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</si>
  <si>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</si>
  <si>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</si>
  <si>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</si>
  <si>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</si>
  <si>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</si>
  <si>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</si>
  <si>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</si>
  <si>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</si>
  <si>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</si>
  <si>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</si>
  <si>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</si>
  <si>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</si>
  <si>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</si>
  <si>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</si>
  <si>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</si>
  <si>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</si>
  <si>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</si>
  <si>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</si>
  <si>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</si>
  <si>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</si>
  <si>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</si>
  <si>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</si>
  <si>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</si>
  <si>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</si>
  <si>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</si>
  <si>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</si>
  <si>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</si>
  <si>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</si>
  <si>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</si>
  <si>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</si>
  <si>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</si>
  <si>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</si>
  <si>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</si>
  <si>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</si>
  <si>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</si>
  <si>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</si>
  <si>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</si>
  <si>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</si>
  <si>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</si>
  <si>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</si>
  <si>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</si>
  <si>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</si>
  <si>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</si>
  <si>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</si>
  <si>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</si>
  <si>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</si>
  <si>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</si>
  <si>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</si>
  <si>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</si>
  <si>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</si>
  <si>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</si>
  <si>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</si>
  <si>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</si>
  <si>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</si>
  <si>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</si>
  <si>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</si>
  <si>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</si>
  <si>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</si>
  <si>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</si>
  <si>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</si>
  <si>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</si>
  <si>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</si>
  <si>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</si>
  <si>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</si>
  <si>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</si>
  <si>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</si>
  <si>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</si>
  <si>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</si>
  <si>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</si>
  <si>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</si>
  <si>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</si>
  <si>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</si>
  <si>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</si>
  <si>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</si>
  <si>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</si>
  <si>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</si>
  <si>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</si>
  <si>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</si>
  <si>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</si>
  <si>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</si>
  <si>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</si>
  <si>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</si>
  <si>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</si>
  <si>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</si>
  <si>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</si>
  <si>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</si>
  <si>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</si>
  <si>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</si>
  <si>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</si>
  <si>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</si>
  <si>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</si>
  <si>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</si>
  <si>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</si>
  <si>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</si>
  <si>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</si>
  <si>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</si>
  <si>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</si>
  <si>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</si>
  <si>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</si>
  <si>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</si>
  <si>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</si>
  <si>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</si>
  <si>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</si>
  <si>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</si>
  <si>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</si>
  <si>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</si>
  <si>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</si>
  <si>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</si>
  <si>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</si>
  <si>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</si>
  <si>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</si>
  <si>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</si>
  <si>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</si>
  <si>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</si>
  <si>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</si>
  <si>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</si>
  <si>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</si>
  <si>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</si>
  <si>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</si>
  <si>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</si>
  <si>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</si>
  <si>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</si>
  <si>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</si>
  <si>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</si>
  <si>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</si>
  <si>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</si>
  <si>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</si>
  <si>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</si>
  <si>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</si>
  <si>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</si>
  <si>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</si>
  <si>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</si>
  <si>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</si>
  <si>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</si>
  <si>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</si>
  <si>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</si>
  <si>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</si>
  <si>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</si>
  <si>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</si>
  <si>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</si>
  <si>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</si>
  <si>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</si>
  <si>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</si>
  <si>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</si>
  <si>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</si>
  <si>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</si>
  <si>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</si>
  <si>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</si>
  <si>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</si>
  <si>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</si>
  <si>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</si>
  <si>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</si>
  <si>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</si>
  <si>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</si>
  <si>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</si>
  <si>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</si>
  <si>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</si>
  <si>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</si>
  <si>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</si>
  <si>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</si>
  <si>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</si>
  <si>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</si>
  <si>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</si>
  <si>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</si>
  <si>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</si>
  <si>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</si>
  <si>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</si>
  <si>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</si>
  <si>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</si>
  <si>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</si>
  <si>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</si>
  <si>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</si>
  <si>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</si>
  <si>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</si>
  <si>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</si>
  <si>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</si>
  <si>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</si>
  <si>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</si>
  <si>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</si>
  <si>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</si>
  <si>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</si>
  <si>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</si>
  <si>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</si>
  <si>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</si>
  <si>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</si>
  <si>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</si>
  <si>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</si>
  <si>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</si>
  <si>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</si>
  <si>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</si>
  <si>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</si>
  <si>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</si>
  <si>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</si>
  <si>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</si>
  <si>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</si>
  <si>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</si>
  <si>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</si>
  <si>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</si>
  <si>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</si>
  <si>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</si>
  <si>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</si>
  <si>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</si>
  <si>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</si>
  <si>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</si>
  <si>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</si>
  <si>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</si>
  <si>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</si>
  <si>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</si>
  <si>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</si>
  <si>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</si>
  <si>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</si>
  <si>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</si>
  <si>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</si>
  <si>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</si>
  <si>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</si>
  <si>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</si>
  <si>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</si>
  <si>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</si>
  <si>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</si>
  <si>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</si>
  <si>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</si>
  <si>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</si>
  <si>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</si>
  <si>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</si>
  <si>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</si>
  <si>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</si>
  <si>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</si>
  <si>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</si>
  <si>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</si>
  <si>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</si>
  <si>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</si>
  <si>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</si>
  <si>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</si>
  <si>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</si>
  <si>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</si>
  <si>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</si>
  <si>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</si>
  <si>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</si>
  <si>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</si>
  <si>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</si>
  <si>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</si>
  <si>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</si>
  <si>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</si>
  <si>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</si>
  <si>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</si>
  <si>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</si>
  <si>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</si>
  <si>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</si>
  <si>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</si>
  <si>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</si>
  <si>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</si>
  <si>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</si>
  <si>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</si>
  <si>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</si>
  <si>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</si>
  <si>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</si>
  <si>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</si>
  <si>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</si>
  <si>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</si>
  <si>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</si>
  <si>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</si>
  <si>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</si>
  <si>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</si>
  <si>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</si>
  <si>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</si>
  <si>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</si>
  <si>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</si>
  <si>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</si>
  <si>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</si>
  <si>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</si>
  <si>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</si>
  <si>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</si>
  <si>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</si>
  <si>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</si>
  <si>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</si>
  <si>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</si>
  <si>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</si>
  <si>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</si>
  <si>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</si>
  <si>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</si>
  <si>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</si>
  <si>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</si>
  <si>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</si>
  <si>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</si>
  <si>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</si>
  <si>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</si>
  <si>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</si>
  <si>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</si>
  <si>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</si>
  <si>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</si>
  <si>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</si>
  <si>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</si>
  <si>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</si>
  <si>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</si>
  <si>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</si>
  <si>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</si>
  <si>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</si>
  <si>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</si>
  <si>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</si>
  <si>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</si>
  <si>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</si>
  <si>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</si>
  <si>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</si>
  <si>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</si>
  <si>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</si>
  <si>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</si>
  <si>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</si>
  <si>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</si>
  <si>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</si>
  <si>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</si>
  <si>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</si>
  <si>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</si>
  <si>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</si>
  <si>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</si>
  <si>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</si>
  <si>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</si>
  <si>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</si>
  <si>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</si>
  <si>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</si>
  <si>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</si>
  <si>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</si>
  <si>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</si>
  <si>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</si>
  <si>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</si>
  <si>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</si>
  <si>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</si>
  <si>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</si>
  <si>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</si>
  <si>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</si>
  <si>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</si>
  <si>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</si>
  <si>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</si>
  <si>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</si>
  <si>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</si>
  <si>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</si>
  <si>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</si>
  <si>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</si>
  <si>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</si>
  <si>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</si>
  <si>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</si>
  <si>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</si>
  <si>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</si>
  <si>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</si>
  <si>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</si>
  <si>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</si>
  <si>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</si>
  <si>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</si>
  <si>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</si>
  <si>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</si>
  <si>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</si>
  <si>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</si>
  <si>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</si>
  <si>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</si>
  <si>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</si>
  <si>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</si>
  <si>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</si>
  <si>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</si>
  <si>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</si>
  <si>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</si>
  <si>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</si>
  <si>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</si>
  <si>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</si>
  <si>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</si>
  <si>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</si>
  <si>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</si>
  <si>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</si>
  <si>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</si>
  <si>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</si>
  <si>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</si>
  <si>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</si>
  <si>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</si>
  <si>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</si>
  <si>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</si>
  <si>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</si>
  <si>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</si>
  <si>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</si>
  <si>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</si>
  <si>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</si>
  <si>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</si>
  <si>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</si>
  <si>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</si>
  <si>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</si>
  <si>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</si>
  <si>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</si>
  <si>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</si>
  <si>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</si>
  <si>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</si>
  <si>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</si>
  <si>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</si>
  <si>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</si>
  <si>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</si>
  <si>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</si>
  <si>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</si>
  <si>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</si>
  <si>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</si>
  <si>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</si>
  <si>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</si>
  <si>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</si>
  <si>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</si>
  <si>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</si>
  <si>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</si>
  <si>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</si>
  <si>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</si>
  <si>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</si>
  <si>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</si>
  <si>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</si>
  <si>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</si>
  <si>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</si>
  <si>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</si>
  <si>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</si>
  <si>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</si>
  <si>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</si>
  <si>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</si>
  <si>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</si>
  <si>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</si>
  <si>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</si>
  <si>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</si>
  <si>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</si>
  <si>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</si>
  <si>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</si>
  <si>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</si>
  <si>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</si>
  <si>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</si>
  <si>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</si>
  <si>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</si>
  <si>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</si>
  <si>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</si>
  <si>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</si>
  <si>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</si>
  <si>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</si>
  <si>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</si>
  <si>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</si>
  <si>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</si>
  <si>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</si>
  <si>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</si>
  <si>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</si>
  <si>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</si>
  <si>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</si>
  <si>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</si>
  <si>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</si>
  <si>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</si>
  <si>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</si>
  <si>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</si>
  <si>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</si>
  <si>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</si>
  <si>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</si>
  <si>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</si>
  <si>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</si>
  <si>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</si>
  <si>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</si>
  <si>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</si>
  <si>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</si>
  <si>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</si>
  <si>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</si>
  <si>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</si>
  <si>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</si>
  <si>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</si>
  <si>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</si>
  <si>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</si>
  <si>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</si>
  <si>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</si>
  <si>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</si>
  <si>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</si>
  <si>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</si>
  <si>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</si>
  <si>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</si>
  <si>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</si>
  <si>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</si>
  <si>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</si>
  <si>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</si>
  <si>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</si>
  <si>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</si>
  <si>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</si>
  <si>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</si>
  <si>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</si>
  <si>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</si>
  <si>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</si>
  <si>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</si>
  <si>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</si>
  <si>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</si>
  <si>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</si>
  <si>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</si>
  <si>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</si>
  <si>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</si>
  <si>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</si>
  <si>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</si>
  <si>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</si>
  <si>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</si>
  <si>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</si>
  <si>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</si>
  <si>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</si>
  <si>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</si>
  <si>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</si>
  <si>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</si>
  <si>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</si>
  <si>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</si>
  <si>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</si>
  <si>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</si>
  <si>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</si>
  <si>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</si>
  <si>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</si>
  <si>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</si>
  <si>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</si>
  <si>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</si>
  <si>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</si>
  <si>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</si>
  <si>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</si>
  <si>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</si>
  <si>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</si>
  <si>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</si>
  <si>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</si>
  <si>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</si>
  <si>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</si>
  <si>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</si>
  <si>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</si>
  <si>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</si>
  <si>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</si>
  <si>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</si>
  <si>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</si>
  <si>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</si>
  <si>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</si>
  <si>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</si>
  <si>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</si>
  <si>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</si>
  <si>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</si>
  <si>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</si>
  <si>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</si>
  <si>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</si>
  <si>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</si>
  <si>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</si>
  <si>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</si>
  <si>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</si>
  <si>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</si>
  <si>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</si>
  <si>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</si>
  <si>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</si>
  <si>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</si>
  <si>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</si>
  <si>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</si>
  <si>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</si>
  <si>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</si>
  <si>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</si>
  <si>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</si>
  <si>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</si>
  <si>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</si>
  <si>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</si>
  <si>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</si>
  <si>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</si>
  <si>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</si>
  <si>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</si>
  <si>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</si>
  <si>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</si>
  <si>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</si>
  <si>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</si>
  <si>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</si>
  <si>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</si>
  <si>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</si>
  <si>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</si>
  <si>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</si>
  <si>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</si>
  <si>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</si>
  <si>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</si>
  <si>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</si>
  <si>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</si>
  <si>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</si>
  <si>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</si>
  <si>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</si>
  <si>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</si>
  <si>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</si>
  <si>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</si>
  <si>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</si>
  <si>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</si>
  <si>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</si>
  <si>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</si>
  <si>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</si>
  <si>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</si>
  <si>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</si>
  <si>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</si>
  <si>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</si>
  <si>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</si>
  <si>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</si>
  <si>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</si>
  <si>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</si>
  <si>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</si>
  <si>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</si>
  <si>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</si>
  <si>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</si>
  <si>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</si>
  <si>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</si>
  <si>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</si>
  <si>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</si>
  <si>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</si>
  <si>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</si>
  <si>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</si>
  <si>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</si>
  <si>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</si>
  <si>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</si>
  <si>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</si>
  <si>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</si>
  <si>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</si>
  <si>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</si>
  <si>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</si>
  <si>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</si>
  <si>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</si>
  <si>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</si>
  <si>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</si>
  <si>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</si>
  <si>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</si>
  <si>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</si>
  <si>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</si>
  <si>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</si>
  <si>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</si>
  <si>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</si>
  <si>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</si>
  <si>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</si>
  <si>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</si>
  <si>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</si>
  <si>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</si>
  <si>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</si>
  <si>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</si>
  <si>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</si>
  <si>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</si>
  <si>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</si>
  <si>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</si>
  <si>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</si>
  <si>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</si>
  <si>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</si>
  <si>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</si>
  <si>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</si>
  <si>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</si>
  <si>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</si>
  <si>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</si>
  <si>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</si>
  <si>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</si>
  <si>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</si>
  <si>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</si>
  <si>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</si>
  <si>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</si>
  <si>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</si>
  <si>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</si>
  <si>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</si>
  <si>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</si>
  <si>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</si>
  <si>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</si>
  <si>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</si>
  <si>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</si>
  <si>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</si>
  <si>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</si>
  <si>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</si>
  <si>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</si>
  <si>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</si>
  <si>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</si>
  <si>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</si>
  <si>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</si>
  <si>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</si>
  <si>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</si>
  <si>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</si>
  <si>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</si>
  <si>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</si>
  <si>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</si>
  <si>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</si>
  <si>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</si>
  <si>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</si>
  <si>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</si>
  <si>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</si>
  <si>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</si>
  <si>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</si>
  <si>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</si>
  <si>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</si>
  <si>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</si>
  <si>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</si>
  <si>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</si>
  <si>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</si>
  <si>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</si>
  <si>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</si>
  <si>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</si>
  <si>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</si>
  <si>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</si>
  <si>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</si>
  <si>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</si>
  <si>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</si>
  <si>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</si>
  <si>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</si>
  <si>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</si>
  <si>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</si>
  <si>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</si>
  <si>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</si>
  <si>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</si>
  <si>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</si>
  <si>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</si>
  <si>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</si>
  <si>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</si>
  <si>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</si>
  <si>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</si>
  <si>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</si>
  <si>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</si>
  <si>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</si>
  <si>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</si>
  <si>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</si>
  <si>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</si>
  <si>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</si>
  <si>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</si>
  <si>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</si>
  <si>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</si>
  <si>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</si>
  <si>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</si>
  <si>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</si>
  <si>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</si>
  <si>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</si>
  <si>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</si>
  <si>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</si>
  <si>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</si>
  <si>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</si>
  <si>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</si>
  <si>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</si>
  <si>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</si>
  <si>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</si>
  <si>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</si>
  <si>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</si>
  <si>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</si>
  <si>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</si>
  <si>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</si>
  <si>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</si>
  <si>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</si>
  <si>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</si>
  <si>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</si>
  <si>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</si>
  <si>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</si>
  <si>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</si>
  <si>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</si>
  <si>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</si>
  <si>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</si>
  <si>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</si>
  <si>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</si>
  <si>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</si>
  <si>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</si>
  <si>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</si>
  <si>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</si>
  <si>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</si>
  <si>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</si>
  <si>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</si>
  <si>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</si>
  <si>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</si>
  <si>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</si>
  <si>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</si>
  <si>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</si>
  <si>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</si>
  <si>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</si>
  <si>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</si>
  <si>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</si>
  <si>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</si>
  <si>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</si>
  <si>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</si>
  <si>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</si>
  <si>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</si>
  <si>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</si>
  <si>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</si>
  <si>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</si>
  <si>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</si>
  <si>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</si>
  <si>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</si>
  <si>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</si>
  <si>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</si>
  <si>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</si>
  <si>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</si>
  <si>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</si>
  <si>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</si>
  <si>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</si>
  <si>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</si>
  <si>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</si>
  <si>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</si>
  <si>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</si>
  <si>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</si>
  <si>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</si>
  <si>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</si>
  <si>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</si>
  <si>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</si>
  <si>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</si>
  <si>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</si>
  <si>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</si>
  <si>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</si>
  <si>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</si>
  <si>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</si>
  <si>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</si>
  <si>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</si>
  <si>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</si>
  <si>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</si>
  <si>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</si>
  <si>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</si>
  <si>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</si>
  <si>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</si>
  <si>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</si>
  <si>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</si>
  <si>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</si>
  <si>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</si>
  <si>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</si>
  <si>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</si>
  <si>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</si>
  <si>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</si>
  <si>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</si>
  <si>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</si>
  <si>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</si>
  <si>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</si>
  <si>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</si>
  <si>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</si>
  <si>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</si>
  <si>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</si>
  <si>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</si>
  <si>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</si>
  <si>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</si>
  <si>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</si>
  <si>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</si>
  <si>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</si>
  <si>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</si>
  <si>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</si>
  <si>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</si>
  <si>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</si>
  <si>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</si>
  <si>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</si>
  <si>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</si>
  <si>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</si>
  <si>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</si>
  <si>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</si>
  <si>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</si>
  <si>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</si>
  <si>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</si>
  <si>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</si>
  <si>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</si>
  <si>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</si>
  <si>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</si>
  <si>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</si>
  <si>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</si>
  <si>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</si>
  <si>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</si>
  <si>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</si>
  <si>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</si>
  <si>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</si>
  <si>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</si>
  <si>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</si>
  <si>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</si>
  <si>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</si>
  <si>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</si>
  <si>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</si>
  <si>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</si>
  <si>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</si>
  <si>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</si>
  <si>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</si>
  <si>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</si>
  <si>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</si>
  <si>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</si>
  <si>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</si>
  <si>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</si>
  <si>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</si>
  <si>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</si>
  <si>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</si>
  <si>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</si>
  <si>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</si>
  <si>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</si>
  <si>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</si>
  <si>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</si>
  <si>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</si>
  <si>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</si>
  <si>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</si>
  <si>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</si>
  <si>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</si>
  <si>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</si>
  <si>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</si>
  <si>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</si>
  <si>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</si>
  <si>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</si>
  <si>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</si>
  <si>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</si>
  <si>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</si>
  <si>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</si>
  <si>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</si>
  <si>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</si>
  <si>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</si>
  <si>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</si>
  <si>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</si>
  <si>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</si>
  <si>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</si>
  <si>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</si>
  <si>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</si>
  <si>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</si>
  <si>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</si>
  <si>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</si>
  <si>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</si>
  <si>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</si>
  <si>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</si>
  <si>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</si>
  <si>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</si>
  <si>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</si>
  <si>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</si>
  <si>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</si>
  <si>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</si>
  <si>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</si>
  <si>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</si>
  <si>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</si>
  <si>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</si>
  <si>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</si>
  <si>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</si>
  <si>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</si>
  <si>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</si>
  <si>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</si>
  <si>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</si>
  <si>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</si>
  <si>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</si>
  <si>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</si>
  <si>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</si>
  <si>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</si>
  <si>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</si>
  <si>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</si>
  <si>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</si>
  <si>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</si>
  <si>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</si>
  <si>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</si>
  <si>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</si>
  <si>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</si>
  <si>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</si>
  <si>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</si>
  <si>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</si>
  <si>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</si>
  <si>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</si>
  <si>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</si>
  <si>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</si>
  <si>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</si>
  <si>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</si>
  <si>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</si>
  <si>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</si>
  <si>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</si>
  <si>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</si>
  <si>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</si>
  <si>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</si>
  <si>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</si>
  <si>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</si>
  <si>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</si>
  <si>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</si>
  <si>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</si>
  <si>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</si>
  <si>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</si>
  <si>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</si>
  <si>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</si>
  <si>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</si>
  <si>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</si>
  <si>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</si>
  <si>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</si>
  <si>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</si>
  <si>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</si>
  <si>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</si>
  <si>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</si>
  <si>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</si>
  <si>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</si>
  <si>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</si>
  <si>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</si>
  <si>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</si>
  <si>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</si>
  <si>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</si>
  <si>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</si>
  <si>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</si>
  <si>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</si>
  <si>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</si>
  <si>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</si>
  <si>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</si>
  <si>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</si>
  <si>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</si>
  <si>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</si>
  <si>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</si>
  <si>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</si>
  <si>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</si>
  <si>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</si>
  <si>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</si>
  <si>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</si>
  <si>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</si>
  <si>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</si>
  <si>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</si>
  <si>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</si>
  <si>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</si>
  <si>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</si>
  <si>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</si>
  <si>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</si>
  <si>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</si>
  <si>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</si>
  <si>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</si>
  <si>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</si>
  <si>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</si>
  <si>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</si>
  <si>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</si>
  <si>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</si>
  <si>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</si>
  <si>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</si>
  <si>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</si>
  <si>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</si>
  <si>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</si>
  <si>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</si>
  <si>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</si>
  <si>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</si>
  <si>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</si>
  <si>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</si>
  <si>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</si>
  <si>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</si>
  <si>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</si>
  <si>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</si>
  <si>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</si>
  <si>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</si>
  <si>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</si>
  <si>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</si>
  <si>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</si>
  <si>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</si>
  <si>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</si>
  <si>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</si>
  <si>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</si>
  <si>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</si>
  <si>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</si>
  <si>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</si>
  <si>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</si>
  <si>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</si>
  <si>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</si>
  <si>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</si>
  <si>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</si>
  <si>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</si>
  <si>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</si>
  <si>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</si>
  <si>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</si>
  <si>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</si>
  <si>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</si>
  <si>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</si>
  <si>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</si>
  <si>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</si>
  <si>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</si>
  <si>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</si>
  <si>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</si>
  <si>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</si>
  <si>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</si>
  <si>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</si>
  <si>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</si>
  <si>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</si>
  <si>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</si>
  <si>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</si>
  <si>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</si>
  <si>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</si>
  <si>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</si>
  <si>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</si>
  <si>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</si>
  <si>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</si>
  <si>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</si>
  <si>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</si>
  <si>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</si>
  <si>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</si>
  <si>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</si>
  <si>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</si>
  <si>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</si>
  <si>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</si>
  <si>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</si>
  <si>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</si>
  <si>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</si>
  <si>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</si>
  <si>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</si>
  <si>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</si>
  <si>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</si>
  <si>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</si>
  <si>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</si>
  <si>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</si>
  <si>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</si>
  <si>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</si>
  <si>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</si>
  <si>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</si>
  <si>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</si>
  <si>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</si>
  <si>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</si>
  <si>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</si>
  <si>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</si>
  <si>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</si>
  <si>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</si>
  <si>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</si>
  <si>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</si>
  <si>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</si>
  <si>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</si>
  <si>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</si>
  <si>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</si>
  <si>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</si>
  <si>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</si>
  <si>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</si>
  <si>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</si>
  <si>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</si>
  <si>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</si>
  <si>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</si>
  <si>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</si>
  <si>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</si>
  <si>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</si>
  <si>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</si>
  <si>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</si>
  <si>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</si>
  <si>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</si>
  <si>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</si>
  <si>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</si>
  <si>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</si>
  <si>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</si>
  <si>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</si>
  <si>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</si>
  <si>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</si>
  <si>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</si>
  <si>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</si>
  <si>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</si>
  <si>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</si>
  <si>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</si>
  <si>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</si>
  <si>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</si>
  <si>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</si>
  <si>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</si>
  <si>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</si>
  <si>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</si>
  <si>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</si>
  <si>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</si>
  <si>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</si>
  <si>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</si>
  <si>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</si>
  <si>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</si>
  <si>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</si>
  <si>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</si>
  <si>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</si>
  <si>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</si>
  <si>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</si>
  <si>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</si>
  <si>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</si>
  <si>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</si>
  <si>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</si>
  <si>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</si>
  <si>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</si>
  <si>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</si>
  <si>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</si>
  <si>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</si>
  <si>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</si>
  <si>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</si>
  <si>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</si>
  <si>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</si>
  <si>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</si>
  <si>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</si>
  <si>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</si>
  <si>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</si>
  <si>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</si>
  <si>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</si>
  <si>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</si>
  <si>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</si>
  <si>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</si>
  <si>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</si>
  <si>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</si>
  <si>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</si>
  <si>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</si>
  <si>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</si>
  <si>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</si>
  <si>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</si>
  <si>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</si>
  <si>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</si>
  <si>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</si>
  <si>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</si>
  <si>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</si>
  <si>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</si>
  <si>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</si>
  <si>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</si>
  <si>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</si>
  <si>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</si>
  <si>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</si>
  <si>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</si>
  <si>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</si>
  <si>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</si>
  <si>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</si>
  <si>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</si>
  <si>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</si>
  <si>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</si>
  <si>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</si>
  <si>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</si>
  <si>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</si>
  <si>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</si>
  <si>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</si>
  <si>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</si>
  <si>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</si>
  <si>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</si>
  <si>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</si>
  <si>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</si>
  <si>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</si>
  <si>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</si>
  <si>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</si>
  <si>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</si>
  <si>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</si>
  <si>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</si>
  <si>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</si>
  <si>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</si>
  <si>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</si>
  <si>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</si>
  <si>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</si>
  <si>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</si>
  <si>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</si>
  <si>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</si>
  <si>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</si>
  <si>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</si>
  <si>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</si>
  <si>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</si>
  <si>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</si>
  <si>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</si>
  <si>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</si>
  <si>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</si>
  <si>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</si>
  <si>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</si>
  <si>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</si>
  <si>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</si>
  <si>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</si>
  <si>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</si>
  <si>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</si>
  <si>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</si>
  <si>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</si>
  <si>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</si>
  <si>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</si>
  <si>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</si>
  <si>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</si>
  <si>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</si>
  <si>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</si>
  <si>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</si>
  <si>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</si>
  <si>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</si>
  <si>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</si>
  <si>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</si>
  <si>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</si>
  <si>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</si>
  <si>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</si>
  <si>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</si>
  <si>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</si>
  <si>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</si>
  <si>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</si>
  <si>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</si>
  <si>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</si>
  <si>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</si>
  <si>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</si>
  <si>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</si>
  <si>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</si>
  <si>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</si>
  <si>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</si>
  <si>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</si>
  <si>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</si>
  <si>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</si>
  <si>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</si>
  <si>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</si>
  <si>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</si>
  <si>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</si>
  <si>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</si>
  <si>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</si>
  <si>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</si>
  <si>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</si>
  <si>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</si>
  <si>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</si>
  <si>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</si>
  <si>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</si>
  <si>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</si>
  <si>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</si>
  <si>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</si>
  <si>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</si>
  <si>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</si>
  <si>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</si>
  <si>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</si>
  <si>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</si>
  <si>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</si>
  <si>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</si>
  <si>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</si>
  <si>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</si>
  <si>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</si>
  <si>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</si>
  <si>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</si>
  <si>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</si>
  <si>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</si>
  <si>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</si>
  <si>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</si>
  <si>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</si>
  <si>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</si>
  <si>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</si>
  <si>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</si>
  <si>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</si>
  <si>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</si>
  <si>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</si>
  <si>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</si>
  <si>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</si>
  <si>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</si>
  <si>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</si>
  <si>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</si>
  <si>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</si>
  <si>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</si>
  <si>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</si>
  <si>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</si>
  <si>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</si>
  <si>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</si>
  <si>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</si>
  <si>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</si>
  <si>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</si>
  <si>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</si>
  <si>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</si>
  <si>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</si>
  <si>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</si>
  <si>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</si>
  <si>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</si>
  <si>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</si>
  <si>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</si>
  <si>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</si>
  <si>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</si>
  <si>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</si>
  <si>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</si>
  <si>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</si>
  <si>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</si>
  <si>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</si>
  <si>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</si>
  <si>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</si>
  <si>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</si>
  <si>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</si>
  <si>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</si>
  <si>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</si>
  <si>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</si>
  <si>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</si>
  <si>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</si>
  <si>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</si>
  <si>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</si>
  <si>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</si>
  <si>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</si>
  <si>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</si>
  <si>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</si>
  <si>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</si>
  <si>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</si>
  <si>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</si>
  <si>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</si>
  <si>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</si>
  <si>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</si>
  <si>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</si>
  <si>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</si>
  <si>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</si>
  <si>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</si>
  <si>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</si>
  <si>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</si>
  <si>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</si>
  <si>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</si>
  <si>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</si>
  <si>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</si>
  <si>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</si>
  <si>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</si>
  <si>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</si>
  <si>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</si>
  <si>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</si>
  <si>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</si>
  <si>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</si>
  <si>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</si>
  <si>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</si>
  <si>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</si>
  <si>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</si>
  <si>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</si>
  <si>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</si>
  <si>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</si>
  <si>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</si>
  <si>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</si>
  <si>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</si>
  <si>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</si>
  <si>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</si>
  <si>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</si>
  <si>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</si>
  <si>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</si>
  <si>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</si>
  <si>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</si>
  <si>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</si>
  <si>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</si>
  <si>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</si>
  <si>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</si>
  <si>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</si>
  <si>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</si>
  <si>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</si>
  <si>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</si>
  <si>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</si>
  <si>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</si>
  <si>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</si>
  <si>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</si>
  <si>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</si>
  <si>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</si>
  <si>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</si>
  <si>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</si>
  <si>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</si>
  <si>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</si>
  <si>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</si>
  <si>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</si>
  <si>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</si>
  <si>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</si>
  <si>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</si>
  <si>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</si>
  <si>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</si>
  <si>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</si>
  <si>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</si>
  <si>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</si>
  <si>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</si>
  <si>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</si>
  <si>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</si>
  <si>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</si>
  <si>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</si>
  <si>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</si>
  <si>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</si>
  <si>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</si>
  <si>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</si>
  <si>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</si>
  <si>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</si>
  <si>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</si>
  <si>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</si>
  <si>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</si>
  <si>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</si>
  <si>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</si>
  <si>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</si>
  <si>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</si>
  <si>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</si>
  <si>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</si>
  <si>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</si>
  <si>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</si>
  <si>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</si>
  <si>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</si>
  <si>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</si>
  <si>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</si>
  <si>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</si>
  <si>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</si>
  <si>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</si>
  <si>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</si>
  <si>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</si>
  <si>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</si>
  <si>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</si>
  <si>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</si>
  <si>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</si>
  <si>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</si>
  <si>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</si>
  <si>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</si>
  <si>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</si>
  <si>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</si>
  <si>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</si>
  <si>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</si>
  <si>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</si>
  <si>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</si>
  <si>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</si>
  <si>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</si>
  <si>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</si>
  <si>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</si>
  <si>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</si>
  <si>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</si>
  <si>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</si>
  <si>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</si>
  <si>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</si>
  <si>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</si>
  <si>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</si>
  <si>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</si>
  <si>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</si>
  <si>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</si>
  <si>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</si>
  <si>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</si>
  <si>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</si>
  <si>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</si>
  <si>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</si>
  <si>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</si>
  <si>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</si>
  <si>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</si>
  <si>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</si>
  <si>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</si>
  <si>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</si>
  <si>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</si>
  <si>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</si>
  <si>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</si>
  <si>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</si>
  <si>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</si>
  <si>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</si>
  <si>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</si>
  <si>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</si>
  <si>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</si>
  <si>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</si>
  <si>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</si>
  <si>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</si>
  <si>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</si>
  <si>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</si>
  <si>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</si>
  <si>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</si>
  <si>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</si>
  <si>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</si>
  <si>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</si>
  <si>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</si>
  <si>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</si>
  <si>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</si>
  <si>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</si>
  <si>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</si>
  <si>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</si>
  <si>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</si>
  <si>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</si>
  <si>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</si>
  <si>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</si>
  <si>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</si>
  <si>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</si>
  <si>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</si>
  <si>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</si>
  <si>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</si>
  <si>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</si>
  <si>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</si>
  <si>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</si>
  <si>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</si>
  <si>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</si>
  <si>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</si>
  <si>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</si>
  <si>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</si>
  <si>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</si>
  <si>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</si>
  <si>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</si>
  <si>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</si>
  <si>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</si>
  <si>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</si>
  <si>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</si>
  <si>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</si>
  <si>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</si>
  <si>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</si>
  <si>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</si>
  <si>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</si>
  <si>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</si>
  <si>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</si>
  <si>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</si>
  <si>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</si>
  <si>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</si>
  <si>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</si>
  <si>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</si>
  <si>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</si>
  <si>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</si>
  <si>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</si>
  <si>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</si>
  <si>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</si>
  <si>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</si>
  <si>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</si>
  <si>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</si>
  <si>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</si>
  <si>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</si>
  <si>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</si>
  <si>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</si>
  <si>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</si>
  <si>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</si>
  <si>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</si>
  <si>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</si>
  <si>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</si>
  <si>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</si>
  <si>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</si>
  <si>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</si>
  <si>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</si>
  <si>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</si>
  <si>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</si>
  <si>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</si>
  <si>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</si>
  <si>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</si>
  <si>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</si>
  <si>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</si>
  <si>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</si>
  <si>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</si>
  <si>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</si>
  <si>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</si>
  <si>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</si>
  <si>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</si>
  <si>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</si>
  <si>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</si>
  <si>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</si>
  <si>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</si>
  <si>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</si>
  <si>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</si>
  <si>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</si>
  <si>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</si>
  <si>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</si>
  <si>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</si>
  <si>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</si>
  <si>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</si>
  <si>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</si>
  <si>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</si>
  <si>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</si>
  <si>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</si>
  <si>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</si>
  <si>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</si>
  <si>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</si>
  <si>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</si>
  <si>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</si>
  <si>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</si>
  <si>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</si>
  <si>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</si>
  <si>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</si>
  <si>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</si>
  <si>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</si>
  <si>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</si>
  <si>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</si>
  <si>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</si>
  <si>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</si>
  <si>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</si>
  <si>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</si>
  <si>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</si>
  <si>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</si>
  <si>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</si>
  <si>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</si>
  <si>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</si>
  <si>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</si>
  <si>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</si>
  <si>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</si>
  <si>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</si>
  <si>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</si>
  <si>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</si>
  <si>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</si>
  <si>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</si>
  <si>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</si>
  <si>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</si>
  <si>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</si>
  <si>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</si>
  <si>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</si>
  <si>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</si>
  <si>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</si>
  <si>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</si>
  <si>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</si>
  <si>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</si>
  <si>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</si>
  <si>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</si>
  <si>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</si>
  <si>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</si>
  <si>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</si>
  <si>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</si>
  <si>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</si>
  <si>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</si>
  <si>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</si>
  <si>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</si>
  <si>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</si>
  <si>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</si>
  <si>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</si>
  <si>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</si>
  <si>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</si>
  <si>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</si>
  <si>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</si>
  <si>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</si>
  <si>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</si>
  <si>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</si>
  <si>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</si>
  <si>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</si>
  <si>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</si>
  <si>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</si>
  <si>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</si>
  <si>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</si>
  <si>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</si>
  <si>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</si>
  <si>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</si>
  <si>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</si>
  <si>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</si>
  <si>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</si>
  <si>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</si>
  <si>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</si>
  <si>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</si>
  <si>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</si>
  <si>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</si>
  <si>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</si>
  <si>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</si>
  <si>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</si>
  <si>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</si>
  <si>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</si>
  <si>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</si>
  <si>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</si>
  <si>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</si>
  <si>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</si>
  <si>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</si>
  <si>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</si>
  <si>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</si>
  <si>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</si>
  <si>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</si>
  <si>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</si>
  <si>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</si>
  <si>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</si>
  <si>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</si>
  <si>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</si>
  <si>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</si>
  <si>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</si>
  <si>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</si>
  <si>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</si>
  <si>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</si>
  <si>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</si>
  <si>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</si>
  <si>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</si>
  <si>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</si>
  <si>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</si>
  <si>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</si>
  <si>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</si>
  <si>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</si>
  <si>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</si>
  <si>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</si>
  <si>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</si>
  <si>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</si>
  <si>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</si>
  <si>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</si>
  <si>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</si>
  <si>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</si>
  <si>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</si>
  <si>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</si>
  <si>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</si>
  <si>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</si>
  <si>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</si>
  <si>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</si>
  <si>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</si>
  <si>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</si>
  <si>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</si>
  <si>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</si>
  <si>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</si>
  <si>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</si>
  <si>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</si>
  <si>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</si>
  <si>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</si>
  <si>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</si>
  <si>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</si>
  <si>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</si>
  <si>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</si>
  <si>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</si>
  <si>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</si>
  <si>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</si>
  <si>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</si>
  <si>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</si>
  <si>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</si>
  <si>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</si>
  <si>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</si>
  <si>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</si>
  <si>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</si>
  <si>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</si>
  <si>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</si>
  <si>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</si>
  <si>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</si>
  <si>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</si>
  <si>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</si>
  <si>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</si>
  <si>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</si>
  <si>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</si>
  <si>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</si>
  <si>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</si>
  <si>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</si>
  <si>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</si>
  <si>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</si>
  <si>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</si>
  <si>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</si>
  <si>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</si>
  <si>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</si>
  <si>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</si>
  <si>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</si>
  <si>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</si>
  <si>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</si>
  <si>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</si>
  <si>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</si>
  <si>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</si>
  <si>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</si>
  <si>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</si>
  <si>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</si>
  <si>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</si>
  <si>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</si>
  <si>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</si>
  <si>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</si>
  <si>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</si>
  <si>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</si>
  <si>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</si>
  <si>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</si>
  <si>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</si>
  <si>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</si>
  <si>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</si>
  <si>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</si>
  <si>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</si>
  <si>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</si>
  <si>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</si>
  <si>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</si>
  <si>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</si>
  <si>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</si>
  <si>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</si>
  <si>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</si>
  <si>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</si>
  <si>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</si>
  <si>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</si>
  <si>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</si>
  <si>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</si>
  <si>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</si>
  <si>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</si>
  <si>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</si>
  <si>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</si>
  <si>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</si>
  <si>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</si>
  <si>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</si>
  <si>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</si>
  <si>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</si>
  <si>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</si>
  <si>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</si>
  <si>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</si>
  <si>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</si>
  <si>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</si>
  <si>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</si>
  <si>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</si>
  <si>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</si>
  <si>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</si>
  <si>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</si>
  <si>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</si>
  <si>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</si>
  <si>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</si>
  <si>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</si>
  <si>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</si>
  <si>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</si>
  <si>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</si>
  <si>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</si>
  <si>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</si>
  <si>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</si>
  <si>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</si>
  <si>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</si>
  <si>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</si>
  <si>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</si>
  <si>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</si>
  <si>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</si>
  <si>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</si>
  <si>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</si>
  <si>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</si>
  <si>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</si>
  <si>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</si>
  <si>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</si>
  <si>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</si>
  <si>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</si>
  <si>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</si>
  <si>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</si>
  <si>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</si>
  <si>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</si>
  <si>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</si>
  <si>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</si>
  <si>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</si>
  <si>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</si>
  <si>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</si>
  <si>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</si>
  <si>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</si>
  <si>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</si>
  <si>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</si>
  <si>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</si>
  <si>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</si>
  <si>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</si>
  <si>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</si>
  <si>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</si>
  <si>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</si>
  <si>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</si>
  <si>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</si>
  <si>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</si>
  <si>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</si>
  <si>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</si>
  <si>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</si>
  <si>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</si>
  <si>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</si>
  <si>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</si>
  <si>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</si>
  <si>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</si>
  <si>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</si>
  <si>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</si>
  <si>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</si>
  <si>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</si>
  <si>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</si>
  <si>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</si>
  <si>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</si>
  <si>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</si>
  <si>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</si>
  <si>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</si>
  <si>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</si>
  <si>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</si>
  <si>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</si>
  <si>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</si>
  <si>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</si>
  <si>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</si>
  <si>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</si>
  <si>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</si>
  <si>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</si>
  <si>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</si>
  <si>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</si>
  <si>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</si>
  <si>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</si>
  <si>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</si>
  <si>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</si>
  <si>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</si>
  <si>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</si>
  <si>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</si>
  <si>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</si>
  <si>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</si>
  <si>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</si>
  <si>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</si>
  <si>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</si>
  <si>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</si>
  <si>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</si>
  <si>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</si>
  <si>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</si>
  <si>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</si>
  <si>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</si>
  <si>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</si>
  <si>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</si>
  <si>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</si>
  <si>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</si>
  <si>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</si>
  <si>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</si>
  <si>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</si>
  <si>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</si>
  <si>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</si>
  <si>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</si>
  <si>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</si>
  <si>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</si>
  <si>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</si>
  <si>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</si>
  <si>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</si>
  <si>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</si>
  <si>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</si>
  <si>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</si>
  <si>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</si>
  <si>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</si>
  <si>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</si>
  <si>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</si>
  <si>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</si>
  <si>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</si>
  <si>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</si>
  <si>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</si>
  <si>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</si>
  <si>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</si>
  <si>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</si>
  <si>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</si>
  <si>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</si>
  <si>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</si>
  <si>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</si>
  <si>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</si>
  <si>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</si>
  <si>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</si>
  <si>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</si>
  <si>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</si>
  <si>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</si>
  <si>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</si>
  <si>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</si>
  <si>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</si>
  <si>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</si>
  <si>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</si>
  <si>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</si>
  <si>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</si>
  <si>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</si>
  <si>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</si>
  <si>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</si>
  <si>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</si>
  <si>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</si>
  <si>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</si>
  <si>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</si>
  <si>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</si>
  <si>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</si>
  <si>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</si>
  <si>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</si>
  <si>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</si>
  <si>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</si>
  <si>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</si>
  <si>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</si>
  <si>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</si>
  <si>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</si>
  <si>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</si>
  <si>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</si>
  <si>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</si>
  <si>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</si>
  <si>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</si>
  <si>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</si>
  <si>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</si>
  <si>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</si>
  <si>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</si>
  <si>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</si>
  <si>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</si>
  <si>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</si>
  <si>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</si>
  <si>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</si>
  <si>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</si>
  <si>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</si>
  <si>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</si>
  <si>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</si>
  <si>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</si>
  <si>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</si>
  <si>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</si>
  <si>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</si>
  <si>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</si>
  <si>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</si>
  <si>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</si>
  <si>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</si>
  <si>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</si>
  <si>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</si>
  <si>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</si>
  <si>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</si>
  <si>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</si>
  <si>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</si>
  <si>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</si>
  <si>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</si>
  <si>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</si>
  <si>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</si>
  <si>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</si>
  <si>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</si>
  <si>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</si>
  <si>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</si>
  <si>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</si>
  <si>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</si>
  <si>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</si>
  <si>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</si>
  <si>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</si>
  <si>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</si>
  <si>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</si>
  <si>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</si>
  <si>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</si>
  <si>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</si>
  <si>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</si>
  <si>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</si>
  <si>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</si>
  <si>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</si>
  <si>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</si>
  <si>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</si>
  <si>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</si>
  <si>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</si>
  <si>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</si>
  <si>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</si>
  <si>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</si>
  <si>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</si>
  <si>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</si>
  <si>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</si>
  <si>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</si>
  <si>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</si>
  <si>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</si>
  <si>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</si>
  <si>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</si>
  <si>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</si>
  <si>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</si>
  <si>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</si>
  <si>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</si>
  <si>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</si>
  <si>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</si>
  <si>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</si>
  <si>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</si>
  <si>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</si>
  <si>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</si>
  <si>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</si>
  <si>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</si>
  <si>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</si>
  <si>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</si>
  <si>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</si>
  <si>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</si>
  <si>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</si>
  <si>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</si>
  <si>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</si>
  <si>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</si>
  <si>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</si>
  <si>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</si>
  <si>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</si>
  <si>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</si>
  <si>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</si>
  <si>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</si>
  <si>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</si>
  <si>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</si>
  <si>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</si>
  <si>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</si>
  <si>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</si>
  <si>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</si>
  <si>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</si>
  <si>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</si>
  <si>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</si>
  <si>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</si>
  <si>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</si>
  <si>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</si>
  <si>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</si>
  <si>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</si>
  <si>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</si>
  <si>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</si>
  <si>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</si>
  <si>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</si>
  <si>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</si>
  <si>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</si>
  <si>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</si>
  <si>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</si>
  <si>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</si>
  <si>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</si>
  <si>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</si>
  <si>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</si>
  <si>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</si>
  <si>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</si>
  <si>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</si>
  <si>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</si>
  <si>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</si>
  <si>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</si>
  <si>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</si>
  <si>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</si>
  <si>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</si>
  <si>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</si>
  <si>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</si>
  <si>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</si>
  <si>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</si>
  <si>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</si>
  <si>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</si>
  <si>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</si>
  <si>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</si>
  <si>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</si>
  <si>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</si>
  <si>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</si>
  <si>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</si>
  <si>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</si>
  <si>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</si>
  <si>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</si>
  <si>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</si>
  <si>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</si>
  <si>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</si>
  <si>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</si>
  <si>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</si>
  <si>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</si>
  <si>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</si>
  <si>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</si>
  <si>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</si>
  <si>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</si>
  <si>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</si>
  <si>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</si>
  <si>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</si>
  <si>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</si>
  <si>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</si>
  <si>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</si>
  <si>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</si>
  <si>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</si>
  <si>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</si>
  <si>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</si>
  <si>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</si>
  <si>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</si>
  <si>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</si>
  <si>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</si>
  <si>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</si>
  <si>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</si>
  <si>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</si>
  <si>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</si>
  <si>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</si>
  <si>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</si>
  <si>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</si>
  <si>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</si>
  <si>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</si>
  <si>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</si>
  <si>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</si>
  <si>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</si>
  <si>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</si>
  <si>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</si>
  <si>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</si>
  <si>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</si>
  <si>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</si>
  <si>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</si>
  <si>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</si>
  <si>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</si>
  <si>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</si>
  <si>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</si>
  <si>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</si>
  <si>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</si>
  <si>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</si>
  <si>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</si>
  <si>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</si>
  <si>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</si>
  <si>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</si>
  <si>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</si>
  <si>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</si>
  <si>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</si>
  <si>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</si>
  <si>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</si>
  <si>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</si>
  <si>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</si>
  <si>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</si>
  <si>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</si>
  <si>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</si>
  <si>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</si>
  <si>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</si>
  <si>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</si>
  <si>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</si>
  <si>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</si>
  <si>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</si>
  <si>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</si>
  <si>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</si>
  <si>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</si>
  <si>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</si>
  <si>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</si>
  <si>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</si>
  <si>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</si>
  <si>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</si>
  <si>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</si>
  <si>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</si>
  <si>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</si>
  <si>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</si>
  <si>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</si>
  <si>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</si>
  <si>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</si>
  <si>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</si>
  <si>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</si>
  <si>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</si>
  <si>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</si>
  <si>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</si>
  <si>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</si>
  <si>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</si>
  <si>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</si>
  <si>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</si>
  <si>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</si>
  <si>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</si>
  <si>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</si>
  <si>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</si>
  <si>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</si>
  <si>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</si>
  <si>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</si>
  <si>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</si>
  <si>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</si>
  <si>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</si>
  <si>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</si>
  <si>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</si>
  <si>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</si>
  <si>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</si>
  <si>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</si>
  <si>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</si>
  <si>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</si>
  <si>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</si>
  <si>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</si>
  <si>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</si>
  <si>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</si>
  <si>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</si>
  <si>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</si>
  <si>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</si>
  <si>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</si>
  <si>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</si>
  <si>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</si>
  <si>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</si>
  <si>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</si>
  <si>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</si>
  <si>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</si>
  <si>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</si>
  <si>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</si>
  <si>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</si>
  <si>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</si>
  <si>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</si>
  <si>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</si>
  <si>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</si>
  <si>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</si>
  <si>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</si>
  <si>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</si>
  <si>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</si>
  <si>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</si>
  <si>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</si>
  <si>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</si>
  <si>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</si>
  <si>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</si>
  <si>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</si>
  <si>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</si>
  <si>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</si>
  <si>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</si>
  <si>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</si>
  <si>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</si>
  <si>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</si>
  <si>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</si>
  <si>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</si>
  <si>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</si>
  <si>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</si>
  <si>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</si>
  <si>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</si>
  <si>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</si>
  <si>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</si>
  <si>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</si>
  <si>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</si>
  <si>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</si>
  <si>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</si>
  <si>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</si>
  <si>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</si>
  <si>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</si>
  <si>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</si>
  <si>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</si>
  <si>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</si>
  <si>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</si>
  <si>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</si>
  <si>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</si>
  <si>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</si>
  <si>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</si>
  <si>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</si>
  <si>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</si>
  <si>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</si>
  <si>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</si>
  <si>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</si>
  <si>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</si>
  <si>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</si>
  <si>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</si>
  <si>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</si>
  <si>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</si>
  <si>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</si>
  <si>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</si>
  <si>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</si>
  <si>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</si>
  <si>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</si>
  <si>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</si>
  <si>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</si>
  <si>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</si>
  <si>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</si>
  <si>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</si>
  <si>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</si>
  <si>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</si>
  <si>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</si>
  <si>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</si>
  <si>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</si>
  <si>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</si>
  <si>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</si>
  <si>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</si>
  <si>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</si>
  <si>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</si>
  <si>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</si>
  <si>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</si>
  <si>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</si>
  <si>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</si>
  <si>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</si>
  <si>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</si>
  <si>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</si>
  <si>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</si>
  <si>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</si>
  <si>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</si>
  <si>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</si>
  <si>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</si>
  <si>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</si>
  <si>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</si>
  <si>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</si>
  <si>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</si>
  <si>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</si>
  <si>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</si>
  <si>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</si>
  <si>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</si>
  <si>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</si>
  <si>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</si>
  <si>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</si>
  <si>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</si>
  <si>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</si>
  <si>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</si>
  <si>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</si>
  <si>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</si>
  <si>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</si>
  <si>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</si>
  <si>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</si>
  <si>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</si>
  <si>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</si>
  <si>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</si>
  <si>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</si>
  <si>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</si>
  <si>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</si>
  <si>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</si>
  <si>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</si>
  <si>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</si>
  <si>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</si>
  <si>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</si>
  <si>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</si>
  <si>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</si>
  <si>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</si>
  <si>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</si>
  <si>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</si>
  <si>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</si>
  <si>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</si>
  <si>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</si>
  <si>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</si>
  <si>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</si>
  <si>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</si>
  <si>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</si>
  <si>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</si>
  <si>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</si>
  <si>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</si>
  <si>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</si>
  <si>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</si>
  <si>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</si>
  <si>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</si>
  <si>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</si>
  <si>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</si>
  <si>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</si>
  <si>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</si>
  <si>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</si>
  <si>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</si>
  <si>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</si>
  <si>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</si>
  <si>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</si>
  <si>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</si>
  <si>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</si>
  <si>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</si>
  <si>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</si>
  <si>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</si>
  <si>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</si>
  <si>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</si>
  <si>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</si>
  <si>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</si>
  <si>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</si>
  <si>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</si>
  <si>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</si>
  <si>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</si>
  <si>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</si>
  <si>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</si>
  <si>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</si>
  <si>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</si>
  <si>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</si>
  <si>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</si>
  <si>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</si>
  <si>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</si>
  <si>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</si>
  <si>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</si>
  <si>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</si>
  <si>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</si>
  <si>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</si>
  <si>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</si>
  <si>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</si>
  <si>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</si>
  <si>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</si>
  <si>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</si>
  <si>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</si>
  <si>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</si>
  <si>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</si>
  <si>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</si>
  <si>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</si>
  <si>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</si>
  <si>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</si>
  <si>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</si>
  <si>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</si>
  <si>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</si>
  <si>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</si>
  <si>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</si>
  <si>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</si>
  <si>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</si>
  <si>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</si>
  <si>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</si>
  <si>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</si>
  <si>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</si>
  <si>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</si>
  <si>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</si>
  <si>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</si>
  <si>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</si>
  <si>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</si>
  <si>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</si>
  <si>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</si>
  <si>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</si>
  <si>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</si>
  <si>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</si>
  <si>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</si>
  <si>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</si>
  <si>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</si>
  <si>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</si>
  <si>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</si>
  <si>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</si>
  <si>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</si>
  <si>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</si>
  <si>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</si>
  <si>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</si>
  <si>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</si>
  <si>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</si>
  <si>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</si>
  <si>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</si>
  <si>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</si>
  <si>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</si>
  <si>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</si>
  <si>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</si>
  <si>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</si>
  <si>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</si>
  <si>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</si>
  <si>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</si>
  <si>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</si>
  <si>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</si>
  <si>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</si>
  <si>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</si>
  <si>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</si>
  <si>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</si>
  <si>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</si>
  <si>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</si>
  <si>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</si>
  <si>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</si>
  <si>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</si>
  <si>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</si>
  <si>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</si>
  <si>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</si>
  <si>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</si>
  <si>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</si>
  <si>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</si>
  <si>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</si>
  <si>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</si>
  <si>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</si>
  <si>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</si>
  <si>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</si>
  <si>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</si>
  <si>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</si>
  <si>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</si>
  <si>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</si>
  <si>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</si>
  <si>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</si>
  <si>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</si>
  <si>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</si>
  <si>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</si>
  <si>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</si>
  <si>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</si>
  <si>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</si>
  <si>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</si>
  <si>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</si>
  <si>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</si>
  <si>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</si>
  <si>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</si>
  <si>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</si>
  <si>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</si>
  <si>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</si>
  <si>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</si>
  <si>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</si>
  <si>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</si>
  <si>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</si>
  <si>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</si>
  <si>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</si>
  <si>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</si>
  <si>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</si>
  <si>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</si>
  <si>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</si>
  <si>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</si>
  <si>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</si>
  <si>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</si>
  <si>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</si>
  <si>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</si>
  <si>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</si>
  <si>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</si>
  <si>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</si>
  <si>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</si>
  <si>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</si>
  <si>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</si>
  <si>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</si>
  <si>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</si>
  <si>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</si>
  <si>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</si>
  <si>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</si>
  <si>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</si>
  <si>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</si>
  <si>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</si>
  <si>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</si>
  <si>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</si>
  <si>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</si>
  <si>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</si>
  <si>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</si>
  <si>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</si>
  <si>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</si>
  <si>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</si>
  <si>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</si>
  <si>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</si>
  <si>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</si>
  <si>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</si>
  <si>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</si>
  <si>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</si>
  <si>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</si>
  <si>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</si>
  <si>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</si>
  <si>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</si>
  <si>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</si>
  <si>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</si>
  <si>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</si>
  <si>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</si>
  <si>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</si>
  <si>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</si>
  <si>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</si>
  <si>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</si>
  <si>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</si>
  <si>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</si>
  <si>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</si>
  <si>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</si>
  <si>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</si>
  <si>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</si>
  <si>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</si>
  <si>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</si>
  <si>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</si>
  <si>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</si>
  <si>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</si>
  <si>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</si>
  <si>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</si>
  <si>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</si>
  <si>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</si>
  <si>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</si>
  <si>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</si>
  <si>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</si>
  <si>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</si>
  <si>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</si>
  <si>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</si>
  <si>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</si>
  <si>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</si>
  <si>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</si>
  <si>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</si>
  <si>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</si>
  <si>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</si>
  <si>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</si>
  <si>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</si>
  <si>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</si>
  <si>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</si>
  <si>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</si>
  <si>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</si>
  <si>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</si>
  <si>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</si>
  <si>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</si>
  <si>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</si>
  <si>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</si>
  <si>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</si>
  <si>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</si>
  <si>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</si>
  <si>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</si>
  <si>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</si>
  <si>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</si>
  <si>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</si>
  <si>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</si>
  <si>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</si>
  <si>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</si>
  <si>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</si>
  <si>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</si>
  <si>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</si>
  <si>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</si>
  <si>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</si>
  <si>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</si>
  <si>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</si>
  <si>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</si>
  <si>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</si>
  <si>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</si>
  <si>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</si>
  <si>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</si>
  <si>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</si>
  <si>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</si>
  <si>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</si>
  <si>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</si>
  <si>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</si>
  <si>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</si>
  <si>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</si>
  <si>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</si>
  <si>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</si>
  <si>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</si>
  <si>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</si>
  <si>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</si>
  <si>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</si>
  <si>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</si>
  <si>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</si>
  <si>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</si>
  <si>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</si>
  <si>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</si>
  <si>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</si>
  <si>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</si>
  <si>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</si>
  <si>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</si>
  <si>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</si>
  <si>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</si>
  <si>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</si>
  <si>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</si>
  <si>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</si>
  <si>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</si>
  <si>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</si>
  <si>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</si>
  <si>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</si>
  <si>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</si>
  <si>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</si>
  <si>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</si>
  <si>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</si>
  <si>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</si>
  <si>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</si>
  <si>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</si>
  <si>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</si>
  <si>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</si>
  <si>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</si>
  <si>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</si>
  <si>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</si>
  <si>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</si>
  <si>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</si>
  <si>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</si>
  <si>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</si>
  <si>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</si>
  <si>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</si>
  <si>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</si>
  <si>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</si>
  <si>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</si>
  <si>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</si>
  <si>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</si>
  <si>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</si>
  <si>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</si>
  <si>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</si>
  <si>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</si>
  <si>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</si>
  <si>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</si>
  <si>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</si>
  <si>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</si>
  <si>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</si>
  <si>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</si>
  <si>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</si>
  <si>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</si>
  <si>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</si>
  <si>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</si>
  <si>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</si>
  <si>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</si>
  <si>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</si>
  <si>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</si>
  <si>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</si>
  <si>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</si>
  <si>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</si>
  <si>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</si>
  <si>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</si>
  <si>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</si>
  <si>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</si>
  <si>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</si>
  <si>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</si>
  <si>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</si>
  <si>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</si>
  <si>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</si>
  <si>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</si>
  <si>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</si>
  <si>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</si>
  <si>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</si>
  <si>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</si>
  <si>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</si>
  <si>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</si>
  <si>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</si>
  <si>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</si>
  <si>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</si>
  <si>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</si>
  <si>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</si>
  <si>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</si>
  <si>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</si>
  <si>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</si>
  <si>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</si>
  <si>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</si>
  <si>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</si>
  <si>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</si>
  <si>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</si>
  <si>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</si>
  <si>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</si>
  <si>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</si>
  <si>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</si>
  <si>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</si>
  <si>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</si>
  <si>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</si>
  <si>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</si>
  <si>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</si>
  <si>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</si>
  <si>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</si>
  <si>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</si>
  <si>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</si>
  <si>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</si>
  <si>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</si>
  <si>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</si>
  <si>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</si>
  <si>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</si>
  <si>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</si>
  <si>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</si>
  <si>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</si>
  <si>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</si>
  <si>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</si>
  <si>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</si>
  <si>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</si>
  <si>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</si>
  <si>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</si>
  <si>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</si>
  <si>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</si>
  <si>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</si>
  <si>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</si>
  <si>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</si>
  <si>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</si>
  <si>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</si>
  <si>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</si>
  <si>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</si>
  <si>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</si>
  <si>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</si>
  <si>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</si>
  <si>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</si>
  <si>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</si>
  <si>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</si>
  <si>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</si>
  <si>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</si>
  <si>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</si>
  <si>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</si>
  <si>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</si>
  <si>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</si>
  <si>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</si>
  <si>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</si>
  <si>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</si>
  <si>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</si>
  <si>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</si>
  <si>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</si>
  <si>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</si>
  <si>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</si>
  <si>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</si>
  <si>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</si>
  <si>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</si>
  <si>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</si>
  <si>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</si>
  <si>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</si>
  <si>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</si>
  <si>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</si>
  <si>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</si>
  <si>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</si>
  <si>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</si>
  <si>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</si>
  <si>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</si>
  <si>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</si>
  <si>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</si>
  <si>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</si>
  <si>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</si>
  <si>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</si>
  <si>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</si>
  <si>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</si>
  <si>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</si>
  <si>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</si>
  <si>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</si>
  <si>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</si>
  <si>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</si>
  <si>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</si>
  <si>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</si>
  <si>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</si>
  <si>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</si>
  <si>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</si>
  <si>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</si>
  <si>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</si>
  <si>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</si>
  <si>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</si>
  <si>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</si>
  <si>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</si>
  <si>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</si>
  <si>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</si>
  <si>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</si>
  <si>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</si>
  <si>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</si>
  <si>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</si>
  <si>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</si>
  <si>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</si>
  <si>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</si>
  <si>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</si>
  <si>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</si>
  <si>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</si>
  <si>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</si>
  <si>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</si>
  <si>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</si>
  <si>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</si>
  <si>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</si>
  <si>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</si>
  <si>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</si>
  <si>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</si>
  <si>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</si>
  <si>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</si>
  <si>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</si>
  <si>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</si>
  <si>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</si>
  <si>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</si>
  <si>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</si>
  <si>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</si>
  <si>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</si>
  <si>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</si>
  <si>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</si>
  <si>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</si>
  <si>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</si>
  <si>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</si>
  <si>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</si>
  <si>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</si>
  <si>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</si>
  <si>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</si>
  <si>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</si>
  <si>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</si>
  <si>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</si>
  <si>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</si>
  <si>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</si>
  <si>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</si>
  <si>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</si>
  <si>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</si>
  <si>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</si>
  <si>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</si>
  <si>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</si>
  <si>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</si>
  <si>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</si>
  <si>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</si>
  <si>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</si>
  <si>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</si>
  <si>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</si>
  <si>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</si>
  <si>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</si>
  <si>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</si>
  <si>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</si>
  <si>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</si>
  <si>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</si>
  <si>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</si>
  <si>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</si>
  <si>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</si>
  <si>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</si>
  <si>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</si>
  <si>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</si>
  <si>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</si>
  <si>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</si>
  <si>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</si>
  <si>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</si>
  <si>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</si>
  <si>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</si>
  <si>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</si>
  <si>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</si>
  <si>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</si>
  <si>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</si>
  <si>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</si>
  <si>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</si>
  <si>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</si>
  <si>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</si>
  <si>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</si>
  <si>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</si>
  <si>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</si>
  <si>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</si>
  <si>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</si>
  <si>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</si>
  <si>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</si>
  <si>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</si>
  <si>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</si>
  <si>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</si>
  <si>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</si>
  <si>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</si>
  <si>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</si>
  <si>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</si>
  <si>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</si>
  <si>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</si>
  <si>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</si>
  <si>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</si>
  <si>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</si>
  <si>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</si>
  <si>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</si>
  <si>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</si>
  <si>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</si>
  <si>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</si>
  <si>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</si>
  <si>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</si>
  <si>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</si>
  <si>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</si>
  <si>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</si>
  <si>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</si>
  <si>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</si>
  <si>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</si>
  <si>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</si>
  <si>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</si>
  <si>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</si>
  <si>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</si>
  <si>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</si>
  <si>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</si>
  <si>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</si>
  <si>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</si>
  <si>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</si>
  <si>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</si>
  <si>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</si>
  <si>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</si>
  <si>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</si>
  <si>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</si>
  <si>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</si>
  <si>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</si>
  <si>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</si>
  <si>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</si>
  <si>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</si>
  <si>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</si>
  <si>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</si>
  <si>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</si>
  <si>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</si>
  <si>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</si>
  <si>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</si>
  <si>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</si>
  <si>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</si>
  <si>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</si>
  <si>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</si>
  <si>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</si>
  <si>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</si>
  <si>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</si>
  <si>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</si>
  <si>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</si>
  <si>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</si>
  <si>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</si>
  <si>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</si>
  <si>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</si>
  <si>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</si>
  <si>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</si>
  <si>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</si>
  <si>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</si>
  <si>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</si>
  <si>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</si>
  <si>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</si>
  <si>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</si>
  <si>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</si>
  <si>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</si>
  <si>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</si>
  <si>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</si>
  <si>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</si>
  <si>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</si>
  <si>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</si>
  <si>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</si>
  <si>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</si>
  <si>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</si>
  <si>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</si>
  <si>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</si>
  <si>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</si>
  <si>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</si>
  <si>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</si>
  <si>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</si>
  <si>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</si>
  <si>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</si>
  <si>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</si>
  <si>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</si>
  <si>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</si>
  <si>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</si>
  <si>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</si>
  <si>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</si>
  <si>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</si>
  <si>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</si>
  <si>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</si>
  <si>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</si>
  <si>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</si>
  <si>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</si>
  <si>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</si>
  <si>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</si>
  <si>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</si>
  <si>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</si>
  <si>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</si>
  <si>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</si>
  <si>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</si>
  <si>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</si>
  <si>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</si>
  <si>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</si>
  <si>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</si>
  <si>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</si>
  <si>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</si>
  <si>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</si>
  <si>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</si>
  <si>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</si>
  <si>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</si>
  <si>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</si>
  <si>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</si>
  <si>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</si>
  <si>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</si>
  <si>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</si>
  <si>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</si>
  <si>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</si>
  <si>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</si>
  <si>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</si>
  <si>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</si>
  <si>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</si>
  <si>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</si>
  <si>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</si>
  <si>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</si>
  <si>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</si>
  <si>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</si>
  <si>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</si>
  <si>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</si>
  <si>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</si>
  <si>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</si>
  <si>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</si>
  <si>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</si>
  <si>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</si>
  <si>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</si>
  <si>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</si>
  <si>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</si>
  <si>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</si>
  <si>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</si>
  <si>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</si>
  <si>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</si>
  <si>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</si>
  <si>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</si>
  <si>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</si>
  <si>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</si>
  <si>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</si>
  <si>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</si>
  <si>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</si>
  <si>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</si>
  <si>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</si>
  <si>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</si>
  <si>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</si>
  <si>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</si>
  <si>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</si>
  <si>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</si>
  <si>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</si>
  <si>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</si>
  <si>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</si>
  <si>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</si>
  <si>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</si>
  <si>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</si>
  <si>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</si>
  <si>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</si>
  <si>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</si>
  <si>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</si>
  <si>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</si>
  <si>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</si>
  <si>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</si>
  <si>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</si>
  <si>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</si>
  <si>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</si>
  <si>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</si>
  <si>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</si>
  <si>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</si>
  <si>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</si>
  <si>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</si>
  <si>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</si>
  <si>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</si>
  <si>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</si>
  <si>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</si>
  <si>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</si>
  <si>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</si>
  <si>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</si>
  <si>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</si>
  <si>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</si>
  <si>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</si>
  <si>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</si>
  <si>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</si>
  <si>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</si>
  <si>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</si>
  <si>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</si>
  <si>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</si>
  <si>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</si>
  <si>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</si>
  <si>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</si>
  <si>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</si>
  <si>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</si>
  <si>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</si>
  <si>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</si>
  <si>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</si>
  <si>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</si>
  <si>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</si>
  <si>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</si>
  <si>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</si>
  <si>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</si>
  <si>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</si>
  <si>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</si>
  <si>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</si>
  <si>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</si>
  <si>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</si>
  <si>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</si>
  <si>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</si>
  <si>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</si>
  <si>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</si>
  <si>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</si>
  <si>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</si>
  <si>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</si>
  <si>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</si>
  <si>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</si>
  <si>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</si>
  <si>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</si>
  <si>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</si>
  <si>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</si>
  <si>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</si>
  <si>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</si>
  <si>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</si>
  <si>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</si>
  <si>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</si>
  <si>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</si>
  <si>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</si>
  <si>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</si>
  <si>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</si>
  <si>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</si>
  <si>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</si>
  <si>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</si>
  <si>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</si>
  <si>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</si>
  <si>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</si>
  <si>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</si>
  <si>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</si>
  <si>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</si>
  <si>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</si>
  <si>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</si>
  <si>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</si>
  <si>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</si>
  <si>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</si>
  <si>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</si>
  <si>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</si>
  <si>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</si>
  <si>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</si>
  <si>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</si>
  <si>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</si>
  <si>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</si>
  <si>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</si>
  <si>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</si>
  <si>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</si>
  <si>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</si>
  <si>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</si>
  <si>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</si>
  <si>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</si>
  <si>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</si>
  <si>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</si>
  <si>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</si>
  <si>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</si>
  <si>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</si>
  <si>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</si>
  <si>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</si>
  <si>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</si>
  <si>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</si>
  <si>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</si>
  <si>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</si>
  <si>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</si>
  <si>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</si>
  <si>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</si>
  <si>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</si>
  <si>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</si>
  <si>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</si>
  <si>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</si>
  <si>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</si>
  <si>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</si>
  <si>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</si>
  <si>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</si>
  <si>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</si>
  <si>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</si>
  <si>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</si>
  <si>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</si>
  <si>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</si>
  <si>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</si>
  <si>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</si>
  <si>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</si>
  <si>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</si>
  <si>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</si>
  <si>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</si>
  <si>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</si>
  <si>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</si>
  <si>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</si>
  <si>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</si>
  <si>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</si>
  <si>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</si>
  <si>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</si>
  <si>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</si>
  <si>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</si>
  <si>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</si>
  <si>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</si>
  <si>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</si>
  <si>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</si>
  <si>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</si>
  <si>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</si>
  <si>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</si>
  <si>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</si>
  <si>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</si>
  <si>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</si>
  <si>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</si>
  <si>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</si>
  <si>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</si>
  <si>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</si>
  <si>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</si>
  <si>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</si>
  <si>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</si>
  <si>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</si>
  <si>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</si>
  <si>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</si>
  <si>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</si>
  <si>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</si>
  <si>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</si>
  <si>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</si>
  <si>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</si>
  <si>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</si>
  <si>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</si>
  <si>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</si>
  <si>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</si>
  <si>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</si>
  <si>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</si>
  <si>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</si>
  <si>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</si>
  <si>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</si>
  <si>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</si>
  <si>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</si>
  <si>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</si>
  <si>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</si>
  <si>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</si>
  <si>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</si>
  <si>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</si>
  <si>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</si>
  <si>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</si>
  <si>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</si>
  <si>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</si>
  <si>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</si>
  <si>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</si>
  <si>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</si>
  <si>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</si>
  <si>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</si>
  <si>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</si>
  <si>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</si>
  <si>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</si>
  <si>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</si>
  <si>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</si>
  <si>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</si>
  <si>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</si>
  <si>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</si>
  <si>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</si>
  <si>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</si>
  <si>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</si>
  <si>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</si>
  <si>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</si>
  <si>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</si>
  <si>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</si>
  <si>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</si>
  <si>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</si>
  <si>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</si>
  <si>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</si>
  <si>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</si>
  <si>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</si>
  <si>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</si>
  <si>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</si>
  <si>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</si>
  <si>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</si>
  <si>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</si>
  <si>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</si>
  <si>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</si>
  <si>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</si>
  <si>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</si>
  <si>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</si>
  <si>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</si>
  <si>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</si>
  <si>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</si>
  <si>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</si>
  <si>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</si>
  <si>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</si>
  <si>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</si>
  <si>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</si>
  <si>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</si>
  <si>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</si>
  <si>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</si>
  <si>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</si>
  <si>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</si>
  <si>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</si>
  <si>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</si>
  <si>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</si>
  <si>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</si>
  <si>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</si>
  <si>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</si>
  <si>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</si>
  <si>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</si>
  <si>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</si>
  <si>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</si>
  <si>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</si>
  <si>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</si>
  <si>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</si>
  <si>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</si>
  <si>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</si>
  <si>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</si>
  <si>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</si>
  <si>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</si>
  <si>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</si>
  <si>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</si>
  <si>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</si>
  <si>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</si>
  <si>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</si>
  <si>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</si>
  <si>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</si>
  <si>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</si>
  <si>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</si>
  <si>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</si>
  <si>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</si>
  <si>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</si>
  <si>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</si>
  <si>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</si>
  <si>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</si>
  <si>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</si>
  <si>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</si>
  <si>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</si>
  <si>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</si>
  <si>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</si>
  <si>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</si>
  <si>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</si>
  <si>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</si>
  <si>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</si>
  <si>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</si>
  <si>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</si>
  <si>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</si>
  <si>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</si>
  <si>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</si>
  <si>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</si>
  <si>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</si>
  <si>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</si>
  <si>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</si>
  <si>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</si>
  <si>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</si>
  <si>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</si>
  <si>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</si>
  <si>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</si>
  <si>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</si>
  <si>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</si>
  <si>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</si>
  <si>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</si>
  <si>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</si>
  <si>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</si>
  <si>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</si>
  <si>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</si>
  <si>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</si>
  <si>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</si>
  <si>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</si>
  <si>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</si>
  <si>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</si>
  <si>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</si>
  <si>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</si>
  <si>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</si>
  <si>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</si>
  <si>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</si>
  <si>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</si>
  <si>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</si>
  <si>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</si>
  <si>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</si>
  <si>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</si>
  <si>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</si>
  <si>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</si>
  <si>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</si>
  <si>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</si>
  <si>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</si>
  <si>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</si>
  <si>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</si>
  <si>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</si>
  <si>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</si>
  <si>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</si>
  <si>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</si>
  <si>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</si>
  <si>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</si>
  <si>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</si>
  <si>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</si>
  <si>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</si>
  <si>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</si>
  <si>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</si>
  <si>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</si>
  <si>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</si>
  <si>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</si>
  <si>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</si>
  <si>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</si>
  <si>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</si>
  <si>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</si>
  <si>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</si>
  <si>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</si>
  <si>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</si>
  <si>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</si>
  <si>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</si>
  <si>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</si>
  <si>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</si>
  <si>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</si>
  <si>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</si>
  <si>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</si>
  <si>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</si>
  <si>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</si>
  <si>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</si>
  <si>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</si>
  <si>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</si>
  <si>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</si>
  <si>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</si>
  <si>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</si>
  <si>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</si>
  <si>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</si>
  <si>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</si>
  <si>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</si>
  <si>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</si>
  <si>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</si>
  <si>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</si>
  <si>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</si>
  <si>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</si>
  <si>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</si>
  <si>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</si>
  <si>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</si>
  <si>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</si>
  <si>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</si>
  <si>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</si>
  <si>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</si>
  <si>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</si>
  <si>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</si>
  <si>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</si>
  <si>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</si>
  <si>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</si>
  <si>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</si>
  <si>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</si>
  <si>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</si>
  <si>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</si>
  <si>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</si>
  <si>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</si>
  <si>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</si>
  <si>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</si>
  <si>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</si>
  <si>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</si>
  <si>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</si>
  <si>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</si>
  <si>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</si>
  <si>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</si>
  <si>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</si>
  <si>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</si>
  <si>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</si>
  <si>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</si>
  <si>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</si>
  <si>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</si>
  <si>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</si>
  <si>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</si>
  <si>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</si>
  <si>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</si>
  <si>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</si>
  <si>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</si>
  <si>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</si>
  <si>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</si>
  <si>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</si>
  <si>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</si>
  <si>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</si>
  <si>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</si>
  <si>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</si>
  <si>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</si>
  <si>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</si>
  <si>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</si>
  <si>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</si>
  <si>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</si>
  <si>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</si>
  <si>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</si>
  <si>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</si>
  <si>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</si>
  <si>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</si>
  <si>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</si>
  <si>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</si>
  <si>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</si>
  <si>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</si>
  <si>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</si>
  <si>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</si>
  <si>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</si>
  <si>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</si>
  <si>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</si>
  <si>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</si>
  <si>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</si>
  <si>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</si>
  <si>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</si>
  <si>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</si>
  <si>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</si>
  <si>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</si>
  <si>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</si>
  <si>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</si>
  <si>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</si>
  <si>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</si>
  <si>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</si>
  <si>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</si>
  <si>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</si>
  <si>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</si>
  <si>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</si>
  <si>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</si>
  <si>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</si>
  <si>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</si>
  <si>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</si>
  <si>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</si>
  <si>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</si>
  <si>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</si>
  <si>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</si>
  <si>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</si>
  <si>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</si>
  <si>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</si>
  <si>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</si>
  <si>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</si>
  <si>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</si>
  <si>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</si>
  <si>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</si>
  <si>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</si>
  <si>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</si>
  <si>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</si>
  <si>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</si>
  <si>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</si>
  <si>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</si>
  <si>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</si>
  <si>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</si>
  <si>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</si>
  <si>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</si>
  <si>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</si>
  <si>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</si>
  <si>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</si>
  <si>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</si>
  <si>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</si>
  <si>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</si>
  <si>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</si>
  <si>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</si>
  <si>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</si>
  <si>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</si>
  <si>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</si>
  <si>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</si>
  <si>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</si>
  <si>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</si>
  <si>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</si>
  <si>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</si>
  <si>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</si>
  <si>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</si>
  <si>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</si>
  <si>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</si>
  <si>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</si>
  <si>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</si>
  <si>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</si>
  <si>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</si>
  <si>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</si>
  <si>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</si>
  <si>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</si>
  <si>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</si>
  <si>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</si>
  <si>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</si>
  <si>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</si>
  <si>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</si>
  <si>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</si>
  <si>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</si>
  <si>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</si>
  <si>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</si>
  <si>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</si>
  <si>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</si>
  <si>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</si>
  <si>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</si>
  <si>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</si>
  <si>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</si>
  <si>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</si>
  <si>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</si>
  <si>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</si>
  <si>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</si>
  <si>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</si>
  <si>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</si>
  <si>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</si>
  <si>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</si>
  <si>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</si>
  <si>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</si>
  <si>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</si>
  <si>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</si>
  <si>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</si>
  <si>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</si>
  <si>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</si>
  <si>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</si>
  <si>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</si>
  <si>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</si>
  <si>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</si>
  <si>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</si>
  <si>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</si>
  <si>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</si>
  <si>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</si>
  <si>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</si>
  <si>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</si>
  <si>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</si>
  <si>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</si>
  <si>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</si>
  <si>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</si>
  <si>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</si>
  <si>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</si>
  <si>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</si>
  <si>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</si>
  <si>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</si>
  <si>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</si>
  <si>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</si>
  <si>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</si>
  <si>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</si>
  <si>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</si>
  <si>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</si>
  <si>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</si>
  <si>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</si>
  <si>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</si>
  <si>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</si>
  <si>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</si>
  <si>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</si>
  <si>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</si>
  <si>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</si>
  <si>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</si>
  <si>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</si>
  <si>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</si>
  <si>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</si>
  <si>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</si>
  <si>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</si>
  <si>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</si>
  <si>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</si>
  <si>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</si>
  <si>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</si>
  <si>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</si>
  <si>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</si>
  <si>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</si>
  <si>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</si>
  <si>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</si>
  <si>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</si>
  <si>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</si>
  <si>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</si>
  <si>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</si>
  <si>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</si>
  <si>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</si>
  <si>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</si>
  <si>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</si>
  <si>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</si>
  <si>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</si>
  <si>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</si>
  <si>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</si>
  <si>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</si>
  <si>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</si>
  <si>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</si>
  <si>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</si>
  <si>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</si>
  <si>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</si>
  <si>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</si>
  <si>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</si>
  <si>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</si>
  <si>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</si>
  <si>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</si>
  <si>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</si>
  <si>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</si>
  <si>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</si>
  <si>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</si>
  <si>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</si>
  <si>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</si>
  <si>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</si>
  <si>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</si>
  <si>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</si>
  <si>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</si>
  <si>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</si>
  <si>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</si>
  <si>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</si>
  <si>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</si>
  <si>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</si>
  <si>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</si>
  <si>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</si>
  <si>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</si>
  <si>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</si>
  <si>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</si>
  <si>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</si>
  <si>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</si>
  <si>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</si>
  <si>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</si>
  <si>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</si>
  <si>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</si>
  <si>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</si>
  <si>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</si>
  <si>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</si>
  <si>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</si>
  <si>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</si>
  <si>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</si>
  <si>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</si>
  <si>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</si>
  <si>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</si>
  <si>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</si>
  <si>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</si>
  <si>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</si>
  <si>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</si>
  <si>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</si>
  <si>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</si>
  <si>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</si>
  <si>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</si>
  <si>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</si>
  <si>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</si>
  <si>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</si>
  <si>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</si>
  <si>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</si>
  <si>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</si>
  <si>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</si>
  <si>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</si>
  <si>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</si>
  <si>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</si>
  <si>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</si>
  <si>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</si>
  <si>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</si>
  <si>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</si>
  <si>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</si>
  <si>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</si>
  <si>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</si>
  <si>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</si>
  <si>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</si>
  <si>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</si>
  <si>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</si>
  <si>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</si>
  <si>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</si>
  <si>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</si>
  <si>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</si>
  <si>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</si>
  <si>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</si>
  <si>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</si>
  <si>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</si>
  <si>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</si>
  <si>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</si>
  <si>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</si>
  <si>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</si>
  <si>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</si>
  <si>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</si>
  <si>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</si>
  <si>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</si>
  <si>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</si>
  <si>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</si>
  <si>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</si>
  <si>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</si>
  <si>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</si>
  <si>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</si>
  <si>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</si>
  <si>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</si>
  <si>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</si>
  <si>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</si>
  <si>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</si>
  <si>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</si>
  <si>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</si>
  <si>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</si>
  <si>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</si>
  <si>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</si>
  <si>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</si>
  <si>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</si>
  <si>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</si>
  <si>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</si>
  <si>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</si>
  <si>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</si>
  <si>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</si>
  <si>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</si>
  <si>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</si>
  <si>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</si>
  <si>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</si>
  <si>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</si>
  <si>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</si>
  <si>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</si>
  <si>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</si>
  <si>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</si>
  <si>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</si>
  <si>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</si>
  <si>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</si>
  <si>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</si>
  <si>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</si>
  <si>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</si>
  <si>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</si>
  <si>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</si>
  <si>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</si>
  <si>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</si>
  <si>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</si>
  <si>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</si>
  <si>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</si>
  <si>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</si>
  <si>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</si>
  <si>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</si>
  <si>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</si>
  <si>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</si>
  <si>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</si>
  <si>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</si>
  <si>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</si>
  <si>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</si>
  <si>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</si>
  <si>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</si>
  <si>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</si>
  <si>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</si>
  <si>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</si>
  <si>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</si>
  <si>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</si>
  <si>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</si>
  <si>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</si>
  <si>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</si>
  <si>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</si>
  <si>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</si>
  <si>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</si>
  <si>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</si>
  <si>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</si>
  <si>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</si>
  <si>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</si>
  <si>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</si>
  <si>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</si>
  <si>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</si>
  <si>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</si>
  <si>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</si>
  <si>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</si>
  <si>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</si>
  <si>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</si>
  <si>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</si>
  <si>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</si>
  <si>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</si>
  <si>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</si>
  <si>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</si>
  <si>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</si>
  <si>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</si>
  <si>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</si>
  <si>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</si>
  <si>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</si>
  <si>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</si>
  <si>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</si>
  <si>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</si>
  <si>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</si>
  <si>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</si>
  <si>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</si>
  <si>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</si>
  <si>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</si>
  <si>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</si>
  <si>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</si>
  <si>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</si>
  <si>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</si>
  <si>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</si>
  <si>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</si>
  <si>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</si>
  <si>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</si>
  <si>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</si>
  <si>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</si>
  <si>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</si>
  <si>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</si>
  <si>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</si>
  <si>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</si>
  <si>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</si>
  <si>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</si>
  <si>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</si>
  <si>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</si>
  <si>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</si>
  <si>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</si>
  <si>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</si>
  <si>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</si>
  <si>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</si>
  <si>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</si>
  <si>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</si>
  <si>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</si>
  <si>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</si>
  <si>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</si>
  <si>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</si>
  <si>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</si>
  <si>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</si>
  <si>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</si>
  <si>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</si>
  <si>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</si>
  <si>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</si>
  <si>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</si>
  <si>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</si>
  <si>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</si>
  <si>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</si>
  <si>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</si>
  <si>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</si>
  <si>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</si>
  <si>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</si>
  <si>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</si>
  <si>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</si>
  <si>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</si>
  <si>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</si>
  <si>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</si>
  <si>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</si>
  <si>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</si>
  <si>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</si>
  <si>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</si>
  <si>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</si>
  <si>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</si>
  <si>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</si>
  <si>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</si>
  <si>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</si>
  <si>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</si>
  <si>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</si>
  <si>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</si>
  <si>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</si>
  <si>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</si>
  <si>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</si>
  <si>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</si>
  <si>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</si>
  <si>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</si>
  <si>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</si>
  <si>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</si>
  <si>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</si>
  <si>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</si>
  <si>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</si>
  <si>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</si>
  <si>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</si>
  <si>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</si>
  <si>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</si>
  <si>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</si>
  <si>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</si>
  <si>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</si>
  <si>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</si>
  <si>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</si>
  <si>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</si>
  <si>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</si>
  <si>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</si>
  <si>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</si>
  <si>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</si>
  <si>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</si>
  <si>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</si>
  <si>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</si>
  <si>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</si>
  <si>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</si>
  <si>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</si>
  <si>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</si>
  <si>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</si>
  <si>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</si>
  <si>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</si>
  <si>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</si>
  <si>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</si>
  <si>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</si>
  <si>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</si>
  <si>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</si>
  <si>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</si>
  <si>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</si>
  <si>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</si>
  <si>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</si>
  <si>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</si>
  <si>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</si>
  <si>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</si>
  <si>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</si>
  <si>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</si>
  <si>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</si>
  <si>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</si>
  <si>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</si>
  <si>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</si>
  <si>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</si>
  <si>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</si>
  <si>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</si>
  <si>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</si>
  <si>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</si>
  <si>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</si>
  <si>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</si>
  <si>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</si>
  <si>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</si>
  <si>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</si>
  <si>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</si>
  <si>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</si>
  <si>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</si>
  <si>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</si>
  <si>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</si>
  <si>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</si>
  <si>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</si>
  <si>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</si>
  <si>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</si>
  <si>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</si>
  <si>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</si>
  <si>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</si>
  <si>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</si>
  <si>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</si>
  <si>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</si>
  <si>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</si>
  <si>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</si>
  <si>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</si>
  <si>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</si>
  <si>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</si>
  <si>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</si>
  <si>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</si>
  <si>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</si>
  <si>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</si>
  <si>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</si>
  <si>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</si>
  <si>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</si>
  <si>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</si>
  <si>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</si>
  <si>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</si>
  <si>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</si>
  <si>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</si>
  <si>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</si>
  <si>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</si>
  <si>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</si>
  <si>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</si>
  <si>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</si>
  <si>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</si>
  <si>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</si>
  <si>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</si>
  <si>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</si>
  <si>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</si>
  <si>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</si>
  <si>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</si>
  <si>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</si>
  <si>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</si>
  <si>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</si>
  <si>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</si>
  <si>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</si>
  <si>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</si>
  <si>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</si>
  <si>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</si>
  <si>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</si>
  <si>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</si>
  <si>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</si>
  <si>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</si>
  <si>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</si>
  <si>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</si>
  <si>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</si>
  <si>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</si>
  <si>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</si>
  <si>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</si>
  <si>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</si>
  <si>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</si>
  <si>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</si>
  <si>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</si>
  <si>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</si>
  <si>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</si>
  <si>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</si>
  <si>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</si>
  <si>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</si>
  <si>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</si>
  <si>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</si>
  <si>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</si>
  <si>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</si>
  <si>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</si>
  <si>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</si>
  <si>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</si>
  <si>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</si>
  <si>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</si>
  <si>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</si>
  <si>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</si>
  <si>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</si>
  <si>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</si>
  <si>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</si>
  <si>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</si>
  <si>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</si>
  <si>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</si>
  <si>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</si>
  <si>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</si>
  <si>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</si>
  <si>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</si>
  <si>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</si>
  <si>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</si>
  <si>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</si>
  <si>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</si>
  <si>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</si>
  <si>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</si>
  <si>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</si>
  <si>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</si>
  <si>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</si>
  <si>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</si>
  <si>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</si>
  <si>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</si>
  <si>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</si>
  <si>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</si>
  <si>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</si>
  <si>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</si>
  <si>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</si>
  <si>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</si>
  <si>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</si>
  <si>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</si>
  <si>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</si>
  <si>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</si>
  <si>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</si>
  <si>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</si>
  <si>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</si>
  <si>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</si>
  <si>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</si>
  <si>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</si>
  <si>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</si>
  <si>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</si>
  <si>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</si>
  <si>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</si>
  <si>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</si>
  <si>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</si>
  <si>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</si>
  <si>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</si>
  <si>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</si>
  <si>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</si>
  <si>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</si>
  <si>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</si>
  <si>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</si>
  <si>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</si>
  <si>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</si>
  <si>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</si>
  <si>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</si>
  <si>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</si>
  <si>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</si>
  <si>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</si>
  <si>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</si>
  <si>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</si>
  <si>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</si>
  <si>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</si>
  <si>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</si>
  <si>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</si>
  <si>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</si>
  <si>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</si>
  <si>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</si>
  <si>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</si>
  <si>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</si>
  <si>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</si>
  <si>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</si>
  <si>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</si>
  <si>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</si>
  <si>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</si>
  <si>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</si>
  <si>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</si>
  <si>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</si>
  <si>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</si>
  <si>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</si>
  <si>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</si>
  <si>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</si>
  <si>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</si>
  <si>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</si>
  <si>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</si>
  <si>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</si>
  <si>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</si>
  <si>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</si>
  <si>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</si>
  <si>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</si>
  <si>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</si>
  <si>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</si>
  <si>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</si>
  <si>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</si>
  <si>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</si>
  <si>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</si>
  <si>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</si>
  <si>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</si>
  <si>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</si>
  <si>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</si>
  <si>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</si>
  <si>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</si>
  <si>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</si>
  <si>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</si>
  <si>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</si>
  <si>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</si>
  <si>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</si>
  <si>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</si>
  <si>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</si>
  <si>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</si>
  <si>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</si>
  <si>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</si>
  <si>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</si>
  <si>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</si>
  <si>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</si>
  <si>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</si>
  <si>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</si>
  <si>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</si>
  <si>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</si>
  <si>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</si>
  <si>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</si>
  <si>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</si>
  <si>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</si>
  <si>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</si>
  <si>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</si>
  <si>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</si>
  <si>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</si>
  <si>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</si>
  <si>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</si>
  <si>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</si>
  <si>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</si>
  <si>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</si>
  <si>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</si>
  <si>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</si>
  <si>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</si>
  <si>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</si>
  <si>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</si>
  <si>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</si>
  <si>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</si>
  <si>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</si>
  <si>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</si>
  <si>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</si>
  <si>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</si>
  <si>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</si>
  <si>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</si>
  <si>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</si>
  <si>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</si>
  <si>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</si>
  <si>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</si>
  <si>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</si>
  <si>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</si>
  <si>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</si>
  <si>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</si>
  <si>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</si>
  <si>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</si>
  <si>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</si>
  <si>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</si>
  <si>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</si>
  <si>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</si>
  <si>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</si>
  <si>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</si>
  <si>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</si>
  <si>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</si>
  <si>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</si>
  <si>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</si>
  <si>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</si>
  <si>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</si>
  <si>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</si>
  <si>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</si>
  <si>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</si>
  <si>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</si>
  <si>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</si>
  <si>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</si>
  <si>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</si>
  <si>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</si>
  <si>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</si>
  <si>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</si>
  <si>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</si>
  <si>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</si>
  <si>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</si>
  <si>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</si>
  <si>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</si>
  <si>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</si>
  <si>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</si>
  <si>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</si>
  <si>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</si>
  <si>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</si>
  <si>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</si>
  <si>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</si>
  <si>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</si>
  <si>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</si>
  <si>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</si>
  <si>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</si>
  <si>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</si>
  <si>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</si>
  <si>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</si>
  <si>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</si>
  <si>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</si>
  <si>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</si>
  <si>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</si>
  <si>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</si>
  <si>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</si>
  <si>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</si>
  <si>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</si>
  <si>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</si>
  <si>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</si>
  <si>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</si>
  <si>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</si>
  <si>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</si>
  <si>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</si>
  <si>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</si>
  <si>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</si>
  <si>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</si>
  <si>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</si>
  <si>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</si>
  <si>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</si>
  <si>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</si>
  <si>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</si>
  <si>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</si>
  <si>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</si>
  <si>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</si>
  <si>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</si>
  <si>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</si>
  <si>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</si>
  <si>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</si>
  <si>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</si>
  <si>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</si>
  <si>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</si>
  <si>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</si>
  <si>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</si>
  <si>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</si>
  <si>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</si>
  <si>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</si>
  <si>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</si>
  <si>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</si>
  <si>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</si>
  <si>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</si>
  <si>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</si>
  <si>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</si>
  <si>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</si>
  <si>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</si>
  <si>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</si>
  <si>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</si>
  <si>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</si>
  <si>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</si>
  <si>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</si>
  <si>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</si>
  <si>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</si>
  <si>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</si>
  <si>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</si>
  <si>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</si>
  <si>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</si>
  <si>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</si>
  <si>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</si>
  <si>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</si>
  <si>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</si>
  <si>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</si>
  <si>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</si>
  <si>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</si>
  <si>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</si>
  <si>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</si>
  <si>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</si>
  <si>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</si>
  <si>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</si>
  <si>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</si>
  <si>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</si>
  <si>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</si>
  <si>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</si>
  <si>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</si>
  <si>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</si>
  <si>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</si>
  <si>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</si>
  <si>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</si>
  <si>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</si>
  <si>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</si>
  <si>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</si>
  <si>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</si>
  <si>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</si>
  <si>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</si>
  <si>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</si>
  <si>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</si>
  <si>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</si>
  <si>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</si>
  <si>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</si>
  <si>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</si>
  <si>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</si>
  <si>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</si>
  <si>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</si>
  <si>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</si>
  <si>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</si>
  <si>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</si>
  <si>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</si>
  <si>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</si>
  <si>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</si>
  <si>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</si>
  <si>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</si>
  <si>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</si>
  <si>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</si>
  <si>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</si>
  <si>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</si>
  <si>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</si>
  <si>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</si>
  <si>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</si>
  <si>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</si>
  <si>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</si>
  <si>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</si>
  <si>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</si>
  <si>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</si>
  <si>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</si>
  <si>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</si>
  <si>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</si>
  <si>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</si>
  <si>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</si>
  <si>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</si>
  <si>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</si>
  <si>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</si>
  <si>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</si>
  <si>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</si>
  <si>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</si>
  <si>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</si>
  <si>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</si>
  <si>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</si>
  <si>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</si>
  <si>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</si>
  <si>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</si>
  <si>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</si>
  <si>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</si>
  <si>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</si>
  <si>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</si>
  <si>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</si>
  <si>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</si>
  <si>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</si>
  <si>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</si>
  <si>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</si>
  <si>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</si>
  <si>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</si>
  <si>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</si>
  <si>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</si>
  <si>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</si>
  <si>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</si>
  <si>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</si>
  <si>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</si>
  <si>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</si>
  <si>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</si>
  <si>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</si>
  <si>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</si>
  <si>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</si>
  <si>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</si>
  <si>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</si>
  <si>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</si>
  <si>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</si>
  <si>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</si>
  <si>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</si>
  <si>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</si>
  <si>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</si>
  <si>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</si>
  <si>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</si>
  <si>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</si>
  <si>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</si>
  <si>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</si>
  <si>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</si>
  <si>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</si>
  <si>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</si>
  <si>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</si>
  <si>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</si>
  <si>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</si>
  <si>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</si>
  <si>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</si>
  <si>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</si>
  <si>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</si>
  <si>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</si>
  <si>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</si>
  <si>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</si>
  <si>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</si>
  <si>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</si>
  <si>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</si>
  <si>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</si>
  <si>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</si>
  <si>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</si>
  <si>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</si>
  <si>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</si>
  <si>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</si>
  <si>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</si>
  <si>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</si>
  <si>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</si>
  <si>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</si>
  <si>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</si>
  <si>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</si>
  <si>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</si>
  <si>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</si>
  <si>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</si>
  <si>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</si>
  <si>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</si>
  <si>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</si>
  <si>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</si>
  <si>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</si>
  <si>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</si>
  <si>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</si>
  <si>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</si>
  <si>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</si>
  <si>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</si>
  <si>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</si>
  <si>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</si>
  <si>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</si>
  <si>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</si>
  <si>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</si>
  <si>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</si>
  <si>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</si>
  <si>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</si>
  <si>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</si>
  <si>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</si>
  <si>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</si>
  <si>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</si>
  <si>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</si>
  <si>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</si>
  <si>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</si>
  <si>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</si>
  <si>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</si>
  <si>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</si>
  <si>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</si>
  <si>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</si>
  <si>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</si>
  <si>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</si>
  <si>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</si>
  <si>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</si>
  <si>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</si>
  <si>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</si>
  <si>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</si>
  <si>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</si>
  <si>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</si>
  <si>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</si>
  <si>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</si>
  <si>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</si>
  <si>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</si>
  <si>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</si>
  <si>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</si>
  <si>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</si>
  <si>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</si>
  <si>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</si>
  <si>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</si>
  <si>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</si>
  <si>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</si>
  <si>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</si>
  <si>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</si>
  <si>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</si>
  <si>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</si>
  <si>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</si>
  <si>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</si>
  <si>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</si>
  <si>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</si>
  <si>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</si>
  <si>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</si>
  <si>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</si>
  <si>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</si>
  <si>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</si>
  <si>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</si>
  <si>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</si>
  <si>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</si>
  <si>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</si>
  <si>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</si>
  <si>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</si>
  <si>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</si>
  <si>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</si>
  <si>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</si>
  <si>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</si>
  <si>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</si>
  <si>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</si>
  <si>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</si>
  <si>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</si>
  <si>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</si>
  <si>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</si>
  <si>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</si>
  <si>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</si>
  <si>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</si>
  <si>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</si>
  <si>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</si>
  <si>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</si>
  <si>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</si>
  <si>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</si>
  <si>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</si>
  <si>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</si>
  <si>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</si>
  <si>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</si>
  <si>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</si>
  <si>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</si>
  <si>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</si>
  <si>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</si>
  <si>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</si>
  <si>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</si>
  <si>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</si>
  <si>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</si>
  <si>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</si>
  <si>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</si>
  <si>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</si>
  <si>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</si>
  <si>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</si>
  <si>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</si>
  <si>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</si>
  <si>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</si>
  <si>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</si>
  <si>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</si>
  <si>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</si>
  <si>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</si>
  <si>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</si>
  <si>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</si>
  <si>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</si>
  <si>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</si>
  <si>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</si>
  <si>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</si>
  <si>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</si>
  <si>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</si>
  <si>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</si>
  <si>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</si>
  <si>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</si>
  <si>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</si>
  <si>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</si>
  <si>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</si>
  <si>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</si>
  <si>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</si>
  <si>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</si>
  <si>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</si>
  <si>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</si>
  <si>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</si>
  <si>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</si>
  <si>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</si>
  <si>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</si>
  <si>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</si>
  <si>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</si>
  <si>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</si>
  <si>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</si>
  <si>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</si>
  <si>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</si>
  <si>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</si>
  <si>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</si>
  <si>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</si>
  <si>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</si>
  <si>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</si>
  <si>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</si>
  <si>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</si>
  <si>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</si>
  <si>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</si>
  <si>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</si>
  <si>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</si>
  <si>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</si>
  <si>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</si>
  <si>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</si>
  <si>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</si>
  <si>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</si>
  <si>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</si>
  <si>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</si>
  <si>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</si>
  <si>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</si>
  <si>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</si>
  <si>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</si>
  <si>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</si>
  <si>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</si>
  <si>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</si>
  <si>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</si>
  <si>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</si>
  <si>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</si>
  <si>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</si>
  <si>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</si>
  <si>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</si>
  <si>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</si>
  <si>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</si>
  <si>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</si>
  <si>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</si>
  <si>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</si>
  <si>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</si>
  <si>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</si>
  <si>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</si>
  <si>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</si>
  <si>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</si>
  <si>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</si>
  <si>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</si>
  <si>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</si>
  <si>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</si>
  <si>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</si>
  <si>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</si>
  <si>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</si>
  <si>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</si>
  <si>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</si>
  <si>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</si>
  <si>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</si>
  <si>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</si>
  <si>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</si>
  <si>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</si>
  <si>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</si>
  <si>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</si>
  <si>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</si>
  <si>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</si>
  <si>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</si>
  <si>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</si>
  <si>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</si>
  <si>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</si>
  <si>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</si>
  <si>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</si>
  <si>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</si>
  <si>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</si>
  <si>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</si>
  <si>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</si>
  <si>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</si>
  <si>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</si>
  <si>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</si>
  <si>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</si>
  <si>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</si>
  <si>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</si>
  <si>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</si>
  <si>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</si>
  <si>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</si>
  <si>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</si>
  <si>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</si>
  <si>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</si>
  <si>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</si>
  <si>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</si>
  <si>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</si>
  <si>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</si>
  <si>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</si>
  <si>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</si>
  <si>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</si>
  <si>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</si>
  <si>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</si>
  <si>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</si>
  <si>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</si>
  <si>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</si>
  <si>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</si>
  <si>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</si>
  <si>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</si>
  <si>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</si>
  <si>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</si>
  <si>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</si>
  <si>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</si>
  <si>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</si>
  <si>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</si>
  <si>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</si>
  <si>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</si>
  <si>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</si>
  <si>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</si>
  <si>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</si>
  <si>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</si>
  <si>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</si>
  <si>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</si>
  <si>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</si>
  <si>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</si>
  <si>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</si>
  <si>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</si>
  <si>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</si>
  <si>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</si>
  <si>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</si>
  <si>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</si>
  <si>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</si>
  <si>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</si>
  <si>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</si>
  <si>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</si>
  <si>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</si>
  <si>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</si>
  <si>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</si>
  <si>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</si>
  <si>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</si>
  <si>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</si>
  <si>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</si>
  <si>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</si>
  <si>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</si>
  <si>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</si>
  <si>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</si>
  <si>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</si>
  <si>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</si>
  <si>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</si>
  <si>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</si>
  <si>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</si>
  <si>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</si>
  <si>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</si>
  <si>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</si>
  <si>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</si>
  <si>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</si>
  <si>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</si>
  <si>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</si>
  <si>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</si>
  <si>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</si>
  <si>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</si>
  <si>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</si>
  <si>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</si>
  <si>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</si>
  <si>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</si>
  <si>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</si>
  <si>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</si>
  <si>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</si>
  <si>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</si>
  <si>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</si>
  <si>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</si>
  <si>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</si>
  <si>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</si>
  <si>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</si>
  <si>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</si>
  <si>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</si>
  <si>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</si>
  <si>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</si>
  <si>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</si>
  <si>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</si>
  <si>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</si>
  <si>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</si>
  <si>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</si>
  <si>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</si>
  <si>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</si>
  <si>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</si>
  <si>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</si>
  <si>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</si>
  <si>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</si>
  <si>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</si>
  <si>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</si>
  <si>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</si>
  <si>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</si>
  <si>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</si>
  <si>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</si>
  <si>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</si>
  <si>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</si>
  <si>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</si>
  <si>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</si>
  <si>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</si>
  <si>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</si>
  <si>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</si>
  <si>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</si>
  <si>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</si>
  <si>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</si>
  <si>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</si>
  <si>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</si>
  <si>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</si>
  <si>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</si>
  <si>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</si>
  <si>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</si>
  <si>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</si>
  <si>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</si>
  <si>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</si>
  <si>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</si>
  <si>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</si>
  <si>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</si>
  <si>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</si>
  <si>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</si>
  <si>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</si>
  <si>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</si>
  <si>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</si>
  <si>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</si>
  <si>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</si>
  <si>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</si>
  <si>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</si>
  <si>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</si>
  <si>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</si>
  <si>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</si>
  <si>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</si>
  <si>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</si>
  <si>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</si>
  <si>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</si>
  <si>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</si>
  <si>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</si>
  <si>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</si>
  <si>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</si>
  <si>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</si>
  <si>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</si>
  <si>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</si>
  <si>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</si>
  <si>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</si>
  <si>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</si>
  <si>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</si>
  <si>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</si>
  <si>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</si>
  <si>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</si>
  <si>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</si>
  <si>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</si>
  <si>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</si>
  <si>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</si>
  <si>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</si>
  <si>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</si>
  <si>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</si>
  <si>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</si>
  <si>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</si>
  <si>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</si>
  <si>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</si>
  <si>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</si>
  <si>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</si>
  <si>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</si>
  <si>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</si>
  <si>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</si>
  <si>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</si>
  <si>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</si>
  <si>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</si>
  <si>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</si>
  <si>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</si>
  <si>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</si>
  <si>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</si>
  <si>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</si>
  <si>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</si>
  <si>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</si>
  <si>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</si>
  <si>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</si>
  <si>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</si>
  <si>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</si>
  <si>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</si>
  <si>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</si>
  <si>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</si>
  <si>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</si>
  <si>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</si>
  <si>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</si>
  <si>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</si>
  <si>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</si>
  <si>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</si>
  <si>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</si>
  <si>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</si>
  <si>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</si>
  <si>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</si>
  <si>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</si>
  <si>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</si>
  <si>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</si>
  <si>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</si>
  <si>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</si>
  <si>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</si>
  <si>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</si>
  <si>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</si>
  <si>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</si>
  <si>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</si>
  <si>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</si>
  <si>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</si>
  <si>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</si>
  <si>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</si>
  <si>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</si>
  <si>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</si>
  <si>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</si>
  <si>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</si>
  <si>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</si>
  <si>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</si>
  <si>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</si>
  <si>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</si>
  <si>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</si>
  <si>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</si>
  <si>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</si>
  <si>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</si>
  <si>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</si>
  <si>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</si>
  <si>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</si>
  <si>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</si>
  <si>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</si>
  <si>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</si>
  <si>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</si>
  <si>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</si>
  <si>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</si>
  <si>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</si>
  <si>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</si>
  <si>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</si>
  <si>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</si>
  <si>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</si>
  <si>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</si>
  <si>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</si>
  <si>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</si>
  <si>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</si>
  <si>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</si>
  <si>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</si>
  <si>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</si>
  <si>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</si>
  <si>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</si>
  <si>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</si>
  <si>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</si>
  <si>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</si>
  <si>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</si>
  <si>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</si>
  <si>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</si>
  <si>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</si>
  <si>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</si>
  <si>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</si>
  <si>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</si>
  <si>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</si>
  <si>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</si>
  <si>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</si>
  <si>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</si>
  <si>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</si>
  <si>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</si>
  <si>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</si>
  <si>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</si>
  <si>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</si>
  <si>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</si>
  <si>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</si>
  <si>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</si>
  <si>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</si>
  <si>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</si>
  <si>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</si>
  <si>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</si>
  <si>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</si>
  <si>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</si>
  <si>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</si>
  <si>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</si>
  <si>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</si>
  <si>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</si>
  <si>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</si>
  <si>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</si>
  <si>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</si>
  <si>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</si>
  <si>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</si>
  <si>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</si>
  <si>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</si>
  <si>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</si>
  <si>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</si>
  <si>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</si>
  <si>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</si>
  <si>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</si>
  <si>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</si>
  <si>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</si>
  <si>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</si>
  <si>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</si>
  <si>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</si>
  <si>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</si>
  <si>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</si>
  <si>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</si>
  <si>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</si>
  <si>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</si>
  <si>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</si>
  <si>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</si>
  <si>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</si>
  <si>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</si>
  <si>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</si>
  <si>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</si>
  <si>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</si>
  <si>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</si>
  <si>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</si>
  <si>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</si>
  <si>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</si>
  <si>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</si>
  <si>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</si>
  <si>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</si>
  <si>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</si>
  <si>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</si>
  <si>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</si>
  <si>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</si>
  <si>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</si>
  <si>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</si>
  <si>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</si>
  <si>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</si>
  <si>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</si>
  <si>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</si>
  <si>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</si>
  <si>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</si>
  <si>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</si>
  <si>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</si>
  <si>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</si>
  <si>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</si>
  <si>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</si>
  <si>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</si>
  <si>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</si>
  <si>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</si>
  <si>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</si>
  <si>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</si>
  <si>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</si>
  <si>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</si>
  <si>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</si>
  <si>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</si>
  <si>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</si>
  <si>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</si>
  <si>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</si>
  <si>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</si>
  <si>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</si>
  <si>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</si>
  <si>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</si>
  <si>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</si>
  <si>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</si>
  <si>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</si>
  <si>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</si>
  <si>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</si>
  <si>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</si>
  <si>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</si>
  <si>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</si>
  <si>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</si>
  <si>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</si>
  <si>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</si>
  <si>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</si>
  <si>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</si>
  <si>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</si>
  <si>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</si>
  <si>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</si>
  <si>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</si>
  <si>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</si>
  <si>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</si>
  <si>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</si>
  <si>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</si>
  <si>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</si>
  <si>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</si>
  <si>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</si>
  <si>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</si>
  <si>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</si>
  <si>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</si>
  <si>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</si>
  <si>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</si>
  <si>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</si>
  <si>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</si>
  <si>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</si>
  <si>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</si>
  <si>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</si>
  <si>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</si>
  <si>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</si>
  <si>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</si>
  <si>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</si>
  <si>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</si>
  <si>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</si>
  <si>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</si>
  <si>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</si>
  <si>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</si>
  <si>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</si>
  <si>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</si>
  <si>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</si>
  <si>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</si>
  <si>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</si>
  <si>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</si>
  <si>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</si>
  <si>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</si>
  <si>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</si>
  <si>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</si>
  <si>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</si>
  <si>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</si>
  <si>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</si>
  <si>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</si>
  <si>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</si>
  <si>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</si>
  <si>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</si>
  <si>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</si>
  <si>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</si>
  <si>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</si>
  <si>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</si>
  <si>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</si>
  <si>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</si>
  <si>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</si>
  <si>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</si>
  <si>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</si>
  <si>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</si>
  <si>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</si>
  <si>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</si>
  <si>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</si>
  <si>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</si>
  <si>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</si>
  <si>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</si>
  <si>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</si>
  <si>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</si>
  <si>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</si>
  <si>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</si>
  <si>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</si>
  <si>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</si>
  <si>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</si>
  <si>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</si>
  <si>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</si>
  <si>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</si>
  <si>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</si>
  <si>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</si>
  <si>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</si>
  <si>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</si>
  <si>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</si>
  <si>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</si>
  <si>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</si>
  <si>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</si>
  <si>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</si>
  <si>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</si>
  <si>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</si>
  <si>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</si>
  <si>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</si>
  <si>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</si>
  <si>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</si>
  <si>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</si>
  <si>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</si>
  <si>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</si>
  <si>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</si>
  <si>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</si>
  <si>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</si>
  <si>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</si>
  <si>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</si>
  <si>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</si>
  <si>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</si>
  <si>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</si>
  <si>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</si>
  <si>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</si>
  <si>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</si>
  <si>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</si>
  <si>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</si>
  <si>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</si>
  <si>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</si>
  <si>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</si>
  <si>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</si>
  <si>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</si>
  <si>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</si>
  <si>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</si>
  <si>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</si>
  <si>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</si>
  <si>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</si>
  <si>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</si>
  <si>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</si>
  <si>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</si>
  <si>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</si>
  <si>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</si>
  <si>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</si>
  <si>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</si>
  <si>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</si>
  <si>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</si>
  <si>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</si>
  <si>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</si>
  <si>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</si>
  <si>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</si>
  <si>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</si>
  <si>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</si>
  <si>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</si>
  <si>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</si>
  <si>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</si>
  <si>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</si>
  <si>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</si>
  <si>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</si>
  <si>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</si>
  <si>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</si>
  <si>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</si>
  <si>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</si>
  <si>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</si>
  <si>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</si>
  <si>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</si>
  <si>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</si>
  <si>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</si>
  <si>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</si>
  <si>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</si>
  <si>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</si>
  <si>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</si>
  <si>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</si>
  <si>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</si>
  <si>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</si>
  <si>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</si>
  <si>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</si>
  <si>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</si>
  <si>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</si>
  <si>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</si>
  <si>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</si>
  <si>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</si>
  <si>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</si>
  <si>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</si>
  <si>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</si>
  <si>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</si>
  <si>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</si>
  <si>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</si>
  <si>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</si>
  <si>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</si>
  <si>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</si>
  <si>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</si>
  <si>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</si>
  <si>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</si>
  <si>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</si>
  <si>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</si>
  <si>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</si>
  <si>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</si>
  <si>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</si>
  <si>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</si>
  <si>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</si>
  <si>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</si>
  <si>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</si>
  <si>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</si>
  <si>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</si>
  <si>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</si>
  <si>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</si>
  <si>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</si>
  <si>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</si>
  <si>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</si>
  <si>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</si>
  <si>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</si>
  <si>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</si>
  <si>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</si>
  <si>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</si>
  <si>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</si>
  <si>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</si>
  <si>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</si>
  <si>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</si>
  <si>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</si>
  <si>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</si>
  <si>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</si>
  <si>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</si>
  <si>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</si>
  <si>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</si>
  <si>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</si>
  <si>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</si>
  <si>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</si>
  <si>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</si>
  <si>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</si>
  <si>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</si>
  <si>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</si>
  <si>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</si>
  <si>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</si>
  <si>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</si>
  <si>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</si>
  <si>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</si>
  <si>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</si>
  <si>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</si>
  <si>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</si>
  <si>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</si>
  <si>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</si>
  <si>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</si>
  <si>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</si>
  <si>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</si>
  <si>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</si>
  <si>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</si>
  <si>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</si>
  <si>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</si>
  <si>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</si>
  <si>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</si>
  <si>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</si>
  <si>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</si>
  <si>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</si>
  <si>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</si>
  <si>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</si>
  <si>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</si>
  <si>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</si>
  <si>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</si>
  <si>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</si>
  <si>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</si>
  <si>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</si>
  <si>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</si>
  <si>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</si>
  <si>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</si>
  <si>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</si>
  <si>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</si>
  <si>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</si>
  <si>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</si>
  <si>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</si>
  <si>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</si>
  <si>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</si>
  <si>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</si>
  <si>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</si>
  <si>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</si>
  <si>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</si>
  <si>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</si>
  <si>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</si>
  <si>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</si>
  <si>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</si>
  <si>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</si>
  <si>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</si>
  <si>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</si>
  <si>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</si>
  <si>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</si>
  <si>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</si>
  <si>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</si>
  <si>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</si>
  <si>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</si>
  <si>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</si>
  <si>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</si>
  <si>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</si>
  <si>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</si>
  <si>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</si>
  <si>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</si>
  <si>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</si>
  <si>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</si>
  <si>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</si>
  <si>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</si>
  <si>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</si>
  <si>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</si>
  <si>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</si>
  <si>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</si>
  <si>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</si>
  <si>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</si>
  <si>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</si>
  <si>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</si>
  <si>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</si>
  <si>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</si>
  <si>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</si>
  <si>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</si>
  <si>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</si>
  <si>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</si>
  <si>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</si>
  <si>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</si>
  <si>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</si>
  <si>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</si>
  <si>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</si>
  <si>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</si>
  <si>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</si>
  <si>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</si>
  <si>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</si>
  <si>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</si>
  <si>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</si>
  <si>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</si>
  <si>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</si>
  <si>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</si>
  <si>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</si>
  <si>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</si>
  <si>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</si>
  <si>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</si>
  <si>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</si>
  <si>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</si>
  <si>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</si>
  <si>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</si>
  <si>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</si>
  <si>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</si>
  <si>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</si>
  <si>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</si>
  <si>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</si>
  <si>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</si>
  <si>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</si>
  <si>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</si>
  <si>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</si>
  <si>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</si>
  <si>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</si>
  <si>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</si>
  <si>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</si>
  <si>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</si>
  <si>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</si>
  <si>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</si>
  <si>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</si>
  <si>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</si>
  <si>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</si>
  <si>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</si>
  <si>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</si>
  <si>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</si>
  <si>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</si>
  <si>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</si>
  <si>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</si>
  <si>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</si>
  <si>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</si>
  <si>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</si>
  <si>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</si>
  <si>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</si>
  <si>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</si>
  <si>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</si>
  <si>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</si>
  <si>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</si>
  <si>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</si>
  <si>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</si>
  <si>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</si>
  <si>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</si>
  <si>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</si>
  <si>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</si>
  <si>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</si>
  <si>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</si>
  <si>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</si>
  <si>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</si>
  <si>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</si>
  <si>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</si>
  <si>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</si>
  <si>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</si>
  <si>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</si>
  <si>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</si>
  <si>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</si>
  <si>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</si>
  <si>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</si>
  <si>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</si>
  <si>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</si>
  <si>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</si>
  <si>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</si>
  <si>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</si>
  <si>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</si>
  <si>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</si>
  <si>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</si>
  <si>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</si>
  <si>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</si>
  <si>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</si>
  <si>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</si>
  <si>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</si>
  <si>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</si>
  <si>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</si>
  <si>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</si>
  <si>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</si>
  <si>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</si>
  <si>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</si>
  <si>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</si>
  <si>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</si>
  <si>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</si>
  <si>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</si>
  <si>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</si>
  <si>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</si>
  <si>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</si>
  <si>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</si>
  <si>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</si>
  <si>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</si>
  <si>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</si>
  <si>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</si>
  <si>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</si>
  <si>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</si>
  <si>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</si>
  <si>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</si>
  <si>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</si>
  <si>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</si>
  <si>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</si>
  <si>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</si>
  <si>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</si>
  <si>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</si>
  <si>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</si>
  <si>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</si>
  <si>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</si>
  <si>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</si>
  <si>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</si>
  <si>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</si>
  <si>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</si>
  <si>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</si>
  <si>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</si>
  <si>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</si>
  <si>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</si>
  <si>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</si>
  <si>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</si>
  <si>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</si>
  <si>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</si>
  <si>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</si>
  <si>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</si>
  <si>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</si>
  <si>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</si>
  <si>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</si>
  <si>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</si>
  <si>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</si>
  <si>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</si>
  <si>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</si>
  <si>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</si>
  <si>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</si>
  <si>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</si>
  <si>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</si>
  <si>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</si>
  <si>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</si>
  <si>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</si>
  <si>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</si>
  <si>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</si>
  <si>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</si>
  <si>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</si>
  <si>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</si>
  <si>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</si>
  <si>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</si>
  <si>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</si>
  <si>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</si>
  <si>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</si>
  <si>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</si>
  <si>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</si>
  <si>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</si>
  <si>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</si>
  <si>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</si>
  <si>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</si>
  <si>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</si>
  <si>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</si>
  <si>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</si>
  <si>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</si>
  <si>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</si>
  <si>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</si>
  <si>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</si>
  <si>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</si>
  <si>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</si>
  <si>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</si>
  <si>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</si>
  <si>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</si>
  <si>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</si>
  <si>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</si>
  <si>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</si>
  <si>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</si>
  <si>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</si>
  <si>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</si>
  <si>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</si>
  <si>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</si>
  <si>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</si>
  <si>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</si>
  <si>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</si>
  <si>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</si>
  <si>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</si>
  <si>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</si>
  <si>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</si>
  <si>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</si>
  <si>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</si>
  <si>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</si>
  <si>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</si>
  <si>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</si>
  <si>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</si>
  <si>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</si>
  <si>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</si>
  <si>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</si>
  <si>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</si>
  <si>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</si>
  <si>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</si>
  <si>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</si>
  <si>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</si>
  <si>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</si>
  <si>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</si>
  <si>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</si>
  <si>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</si>
  <si>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</si>
  <si>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</si>
  <si>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</si>
  <si>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</si>
  <si>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</si>
  <si>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</si>
  <si>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</si>
  <si>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</si>
  <si>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</si>
  <si>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</si>
  <si>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</si>
  <si>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</si>
  <si>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</si>
  <si>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</si>
  <si>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</si>
  <si>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</si>
  <si>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</si>
  <si>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</si>
  <si>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</si>
  <si>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</si>
  <si>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</si>
  <si>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</si>
  <si>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</si>
  <si>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</si>
  <si>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</si>
  <si>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</si>
  <si>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</si>
  <si>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</si>
  <si>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</si>
  <si>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</si>
  <si>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</si>
  <si>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</si>
  <si>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</si>
  <si>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</si>
  <si>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</si>
  <si>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</si>
  <si>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</si>
  <si>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</si>
  <si>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</si>
  <si>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</si>
  <si>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</si>
  <si>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</si>
  <si>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</si>
  <si>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</si>
  <si>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</si>
  <si>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</si>
  <si>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</si>
  <si>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</si>
  <si>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</si>
  <si>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</si>
  <si>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</si>
  <si>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</si>
  <si>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</si>
  <si>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</si>
  <si>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</si>
  <si>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</si>
  <si>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</si>
  <si>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</si>
  <si>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</si>
  <si>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</si>
  <si>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</si>
  <si>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</si>
  <si>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</si>
  <si>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</si>
  <si>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</si>
  <si>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</si>
  <si>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</si>
  <si>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</si>
  <si>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</si>
  <si>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</si>
  <si>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</si>
  <si>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</si>
  <si>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</si>
  <si>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</si>
  <si>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</si>
  <si>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</si>
  <si>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</si>
  <si>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</si>
  <si>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</si>
  <si>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</si>
  <si>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</si>
  <si>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</si>
  <si>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</si>
  <si>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</si>
  <si>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</si>
  <si>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</si>
  <si>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</si>
  <si>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</si>
  <si>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</si>
  <si>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</si>
  <si>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</si>
  <si>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</si>
  <si>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</si>
  <si>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</si>
  <si>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</si>
  <si>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</si>
  <si>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</si>
  <si>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</si>
  <si>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</si>
  <si>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</si>
  <si>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</si>
  <si>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</si>
  <si>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</si>
  <si>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</si>
  <si>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</si>
  <si>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</si>
  <si>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</si>
  <si>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</si>
  <si>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</si>
  <si>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</si>
  <si>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</si>
  <si>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</si>
  <si>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</si>
  <si>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</si>
  <si>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</si>
  <si>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</si>
  <si>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</si>
  <si>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</si>
  <si>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</si>
  <si>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</si>
  <si>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</si>
  <si>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</si>
  <si>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</si>
  <si>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</si>
  <si>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</si>
  <si>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</si>
  <si>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</si>
  <si>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</si>
  <si>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</si>
  <si>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</si>
  <si>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</si>
  <si>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</si>
  <si>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</si>
  <si>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</si>
  <si>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</si>
  <si>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</si>
  <si>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</si>
  <si>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</si>
  <si>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</si>
  <si>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</si>
  <si>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</si>
  <si>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</si>
  <si>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</si>
  <si>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</si>
  <si>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</si>
  <si>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</si>
  <si>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</si>
  <si>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</si>
  <si>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</si>
  <si>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</si>
  <si>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</si>
  <si>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</si>
  <si>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</si>
  <si>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</si>
  <si>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</si>
  <si>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</si>
  <si>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</si>
  <si>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</si>
  <si>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</si>
  <si>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</si>
  <si>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</si>
  <si>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</si>
  <si>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</si>
  <si>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</si>
  <si>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</si>
  <si>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</si>
  <si>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</si>
  <si>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</si>
  <si>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</si>
  <si>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</si>
  <si>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</si>
  <si>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</si>
  <si>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</si>
  <si>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</si>
  <si>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</si>
  <si>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</si>
  <si>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</si>
  <si>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</si>
  <si>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</si>
  <si>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</si>
  <si>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</si>
  <si>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</si>
  <si>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</si>
  <si>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</si>
  <si>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</si>
  <si>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</si>
  <si>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</si>
  <si>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</si>
  <si>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</si>
  <si>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</si>
  <si>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</si>
  <si>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</si>
  <si>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</si>
  <si>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</si>
  <si>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</si>
  <si>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</si>
  <si>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</si>
  <si>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</si>
  <si>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</si>
  <si>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</si>
  <si>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</si>
  <si>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</si>
  <si>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</si>
  <si>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</si>
  <si>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</si>
  <si>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</si>
  <si>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</si>
  <si>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</si>
  <si>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</si>
  <si>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</si>
  <si>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</si>
  <si>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</si>
  <si>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</si>
  <si>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</si>
  <si>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</si>
  <si>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</si>
  <si>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</si>
  <si>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</si>
  <si>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</si>
  <si>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</si>
  <si>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</si>
  <si>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</si>
  <si>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</si>
  <si>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</si>
  <si>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</si>
  <si>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</si>
  <si>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</si>
  <si>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</si>
  <si>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</si>
  <si>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</si>
  <si>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</si>
  <si>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</si>
  <si>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</si>
  <si>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</si>
  <si>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</si>
  <si>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</si>
  <si>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</si>
  <si>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</si>
  <si>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</si>
  <si>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</si>
  <si>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</si>
  <si>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</si>
  <si>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</si>
  <si>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</si>
  <si>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</si>
  <si>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</si>
  <si>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</si>
  <si>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</si>
  <si>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</si>
  <si>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</si>
  <si>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</si>
  <si>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</si>
  <si>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</si>
  <si>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</si>
  <si>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</si>
  <si>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</si>
  <si>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</si>
  <si>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</si>
  <si>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</si>
  <si>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</si>
  <si>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</si>
  <si>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</si>
  <si>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</si>
  <si>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</si>
  <si>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</si>
  <si>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</si>
  <si>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</si>
  <si>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</si>
  <si>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</si>
  <si>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</si>
  <si>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</si>
  <si>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</si>
  <si>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</si>
  <si>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</si>
  <si>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</si>
  <si>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</si>
  <si>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</si>
  <si>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</si>
  <si>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</si>
  <si>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</si>
  <si>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</si>
  <si>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</si>
  <si>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</si>
  <si>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</si>
  <si>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</si>
  <si>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</si>
  <si>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</si>
  <si>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</si>
  <si>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</si>
  <si>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</si>
  <si>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</si>
  <si>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</si>
  <si>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</si>
  <si>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</si>
  <si>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</si>
  <si>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</si>
  <si>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</si>
  <si>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</si>
  <si>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</si>
  <si>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</si>
  <si>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</si>
  <si>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</si>
  <si>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</si>
  <si>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</si>
  <si>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</si>
  <si>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</si>
  <si>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</si>
  <si>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</si>
  <si>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</si>
  <si>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</si>
  <si>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</si>
  <si>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</si>
  <si>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</si>
  <si>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</si>
  <si>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</si>
  <si>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</si>
  <si>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</si>
  <si>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</si>
  <si>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</si>
  <si>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</si>
  <si>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</si>
  <si>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</si>
  <si>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</si>
  <si>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</si>
  <si>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</si>
  <si>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</si>
  <si>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</si>
  <si>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</si>
  <si>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</si>
  <si>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</si>
  <si>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</si>
  <si>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</si>
  <si>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</si>
  <si>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</si>
  <si>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</si>
  <si>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</si>
  <si>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</si>
  <si>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</si>
  <si>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</si>
  <si>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</si>
  <si>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</si>
  <si>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</si>
  <si>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</si>
  <si>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</si>
  <si>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</si>
  <si>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</si>
  <si>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</si>
  <si>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</si>
  <si>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</si>
  <si>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</si>
  <si>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</si>
  <si>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</si>
  <si>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</si>
  <si>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</si>
  <si>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</si>
  <si>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</si>
  <si>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</si>
  <si>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</si>
  <si>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</si>
  <si>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</si>
  <si>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</si>
  <si>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</si>
  <si>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</si>
  <si>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</si>
  <si>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</si>
  <si>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</si>
  <si>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</si>
  <si>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</si>
  <si>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</si>
  <si>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</si>
  <si>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</si>
  <si>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</si>
  <si>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</si>
  <si>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</si>
  <si>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</si>
  <si>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</si>
  <si>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</si>
  <si>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</si>
  <si>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</si>
  <si>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</si>
  <si>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</si>
  <si>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</si>
  <si>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</si>
  <si>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</si>
  <si>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</si>
  <si>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</si>
  <si>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</si>
  <si>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</si>
  <si>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</si>
  <si>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</si>
  <si>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</si>
  <si>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</si>
  <si>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</si>
  <si>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</si>
  <si>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</si>
  <si>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</si>
  <si>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</si>
  <si>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</si>
  <si>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</si>
  <si>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</si>
  <si>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</si>
  <si>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</si>
  <si>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</si>
  <si>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</si>
  <si>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</si>
  <si>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</si>
  <si>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</si>
  <si>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</si>
  <si>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</si>
  <si>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</si>
  <si>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</si>
  <si>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</si>
  <si>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</si>
  <si>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</si>
  <si>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</si>
  <si>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</si>
  <si>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</si>
  <si>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</si>
  <si>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</si>
  <si>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</si>
  <si>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</si>
  <si>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</si>
  <si>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</si>
  <si>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</si>
  <si>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</si>
  <si>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</si>
  <si>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</si>
  <si>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</si>
  <si>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</si>
  <si>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</si>
  <si>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</si>
  <si>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</si>
  <si>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</si>
  <si>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</si>
  <si>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</si>
  <si>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</si>
  <si>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</si>
  <si>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</si>
  <si>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</si>
  <si>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</si>
  <si>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</si>
  <si>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</si>
  <si>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</si>
  <si>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</si>
  <si>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</si>
  <si>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</si>
  <si>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</si>
  <si>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</si>
  <si>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</si>
  <si>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</si>
  <si>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</si>
  <si>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</si>
  <si>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</si>
  <si>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</si>
  <si>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</si>
  <si>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</si>
  <si>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</si>
  <si>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</si>
  <si>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</si>
  <si>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</si>
  <si>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</si>
  <si>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</si>
  <si>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</si>
  <si>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</si>
  <si>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</si>
  <si>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</si>
  <si>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</si>
  <si>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</si>
  <si>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</si>
  <si>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</si>
  <si>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</si>
  <si>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</si>
  <si>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</si>
  <si>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</si>
  <si>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</si>
  <si>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</si>
  <si>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</si>
  <si>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</si>
  <si>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</si>
  <si>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</si>
  <si>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</si>
  <si>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</si>
  <si>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</si>
  <si>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</si>
  <si>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</si>
  <si>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</si>
  <si>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</si>
  <si>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</si>
  <si>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</si>
  <si>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</si>
  <si>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</si>
  <si>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</si>
  <si>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</si>
  <si>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</si>
  <si>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</si>
  <si>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</si>
  <si>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</si>
  <si>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</si>
  <si>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</si>
  <si>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</si>
  <si>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</si>
  <si>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</si>
  <si>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</si>
  <si>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</si>
  <si>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</si>
  <si>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</si>
  <si>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</si>
  <si>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</si>
  <si>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</si>
  <si>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</si>
  <si>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</si>
  <si>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</si>
  <si>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</si>
  <si>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</si>
  <si>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</si>
  <si>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</si>
  <si>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</si>
  <si>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</si>
  <si>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</si>
  <si>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</si>
  <si>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</si>
  <si>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</si>
  <si>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</si>
  <si>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</si>
  <si>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</si>
  <si>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</si>
  <si>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</si>
  <si>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</si>
  <si>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</si>
  <si>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</si>
  <si>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</si>
  <si>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</si>
  <si>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</si>
  <si>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</si>
  <si>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</si>
  <si>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</si>
  <si>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</si>
  <si>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</si>
  <si>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</si>
  <si>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</si>
  <si>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</si>
  <si>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</si>
  <si>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</si>
  <si>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</si>
  <si>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</si>
  <si>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</si>
  <si>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</si>
  <si>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</si>
  <si>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</si>
  <si>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</si>
  <si>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</si>
  <si>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</si>
  <si>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</si>
  <si>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</si>
  <si>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</si>
  <si>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</si>
  <si>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</si>
  <si>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</si>
  <si>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</si>
  <si>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</si>
  <si>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</si>
  <si>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</si>
  <si>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</si>
  <si>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</si>
  <si>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</si>
  <si>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</si>
  <si>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</si>
  <si>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</si>
  <si>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</si>
  <si>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</si>
  <si>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</si>
  <si>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</si>
  <si>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</si>
  <si>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</si>
  <si>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</si>
  <si>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</si>
  <si>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</si>
  <si>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</si>
  <si>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</si>
  <si>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</si>
  <si>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</si>
  <si>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</si>
  <si>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</si>
  <si>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</si>
  <si>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</si>
  <si>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</si>
  <si>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</si>
  <si>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</si>
  <si>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</si>
  <si>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</si>
  <si>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</si>
  <si>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</si>
  <si>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</si>
  <si>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</si>
  <si>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</si>
  <si>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</si>
  <si>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</si>
  <si>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</si>
  <si>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</si>
  <si>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</si>
  <si>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</si>
  <si>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</si>
  <si>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</si>
  <si>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</si>
  <si>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</si>
  <si>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</si>
  <si>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</si>
  <si>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</si>
  <si>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</si>
  <si>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</si>
  <si>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</si>
  <si>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</si>
  <si>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</si>
  <si>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</si>
  <si>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</si>
  <si>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</si>
  <si>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</si>
  <si>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</si>
  <si>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</si>
  <si>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</si>
  <si>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</si>
  <si>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</si>
  <si>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</si>
  <si>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</si>
  <si>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</si>
  <si>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</si>
  <si>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</si>
  <si>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</si>
  <si>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</si>
  <si>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</si>
  <si>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</si>
  <si>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</si>
  <si>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</si>
  <si>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</si>
  <si>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</si>
  <si>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</si>
  <si>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</si>
  <si>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</si>
  <si>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</si>
  <si>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</si>
  <si>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</si>
  <si>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</si>
  <si>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</si>
  <si>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</si>
  <si>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</si>
  <si>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</si>
  <si>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</si>
  <si>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</si>
  <si>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</si>
  <si>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</si>
  <si>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</si>
  <si>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</si>
  <si>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</si>
  <si>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</si>
  <si>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</si>
  <si>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</si>
  <si>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</si>
  <si>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</si>
  <si>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</si>
  <si>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</si>
  <si>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</si>
  <si>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</si>
  <si>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</si>
  <si>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</si>
  <si>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</si>
  <si>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</si>
  <si>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</si>
  <si>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</si>
  <si>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</si>
  <si>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</si>
  <si>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</si>
  <si>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</si>
  <si>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</si>
  <si>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</si>
  <si>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</si>
  <si>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</si>
  <si>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</si>
  <si>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</si>
  <si>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</si>
  <si>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</si>
  <si>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</si>
  <si>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</si>
  <si>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</si>
  <si>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</si>
  <si>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</si>
  <si>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</si>
  <si>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</si>
  <si>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</si>
  <si>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</si>
  <si>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</si>
  <si>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</si>
  <si>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</si>
  <si>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</si>
  <si>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</si>
  <si>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</si>
  <si>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</si>
  <si>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</si>
  <si>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</si>
  <si>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</si>
  <si>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</si>
  <si>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</si>
  <si>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</si>
  <si>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</si>
  <si>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</si>
  <si>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</si>
  <si>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</si>
  <si>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</si>
  <si>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</si>
  <si>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</si>
  <si>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</si>
  <si>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</si>
  <si>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</si>
  <si>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</si>
  <si>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</si>
  <si>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</si>
  <si>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</si>
  <si>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</si>
  <si>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</si>
  <si>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</si>
  <si>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</si>
  <si>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</si>
  <si>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</si>
  <si>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</si>
  <si>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</si>
  <si>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</si>
  <si>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</si>
  <si>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</si>
  <si>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</si>
  <si>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</si>
  <si>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</si>
  <si>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</si>
  <si>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</si>
  <si>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</si>
  <si>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</si>
  <si>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</si>
  <si>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</si>
  <si>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</si>
  <si>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</si>
  <si>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</si>
  <si>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</si>
  <si>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</si>
  <si>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</si>
  <si>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</si>
  <si>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</si>
  <si>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</si>
  <si>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</si>
  <si>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</si>
  <si>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</si>
  <si>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</si>
  <si>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</si>
  <si>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</si>
  <si>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</si>
  <si>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</si>
  <si>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</si>
  <si>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</si>
  <si>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</si>
  <si>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</si>
  <si>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</si>
  <si>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</si>
  <si>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</si>
  <si>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</si>
  <si>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</si>
  <si>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</si>
  <si>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</si>
  <si>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</si>
  <si>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</si>
  <si>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</si>
  <si>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</si>
  <si>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</si>
  <si>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</si>
  <si>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</si>
  <si>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</si>
  <si>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</si>
  <si>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</si>
  <si>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</si>
  <si>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</si>
  <si>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</si>
  <si>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</si>
  <si>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</si>
  <si>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</si>
  <si>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</si>
  <si>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</si>
  <si>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</si>
  <si>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</si>
  <si>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</si>
  <si>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</si>
  <si>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</si>
  <si>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</si>
  <si>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</si>
  <si>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</si>
  <si>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</si>
  <si>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</si>
  <si>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</si>
  <si>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</si>
  <si>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</si>
  <si>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</si>
  <si>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</si>
  <si>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</si>
  <si>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</si>
  <si>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</si>
  <si>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</si>
  <si>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</si>
  <si>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</si>
  <si>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</si>
  <si>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</si>
  <si>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</si>
  <si>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</si>
  <si>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</si>
  <si>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</si>
  <si>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</si>
  <si>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</si>
  <si>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</si>
  <si>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</si>
  <si>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</si>
  <si>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</si>
  <si>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</si>
  <si>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</si>
  <si>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</si>
  <si>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</si>
  <si>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</si>
  <si>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</si>
  <si>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</si>
  <si>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</si>
  <si>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</si>
  <si>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</si>
  <si>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</si>
  <si>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</si>
  <si>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</si>
  <si>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</si>
  <si>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</si>
  <si>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</si>
  <si>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</si>
  <si>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</si>
  <si>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</si>
  <si>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</si>
  <si>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</si>
  <si>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</si>
  <si>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</si>
  <si>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</si>
  <si>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</si>
  <si>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</si>
  <si>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</si>
  <si>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</si>
  <si>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</si>
  <si>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</si>
  <si>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</si>
  <si>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</si>
  <si>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</si>
  <si>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</si>
  <si>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</si>
  <si>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</si>
  <si>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</si>
  <si>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</si>
  <si>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</si>
  <si>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</si>
  <si>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</si>
  <si>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</si>
  <si>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</si>
  <si>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</si>
  <si>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</si>
  <si>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</si>
  <si>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</si>
  <si>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</si>
  <si>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</si>
  <si>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</si>
  <si>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</si>
  <si>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</si>
  <si>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</si>
  <si>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</si>
  <si>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</si>
  <si>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</si>
  <si>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</si>
  <si>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</si>
  <si>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</si>
  <si>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</si>
  <si>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</si>
  <si>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</si>
  <si>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</si>
  <si>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</si>
  <si>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</si>
  <si>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</si>
  <si>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</si>
  <si>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</si>
  <si>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</si>
  <si>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</si>
  <si>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</si>
  <si>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</si>
  <si>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</si>
  <si>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</si>
  <si>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</si>
  <si>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</si>
  <si>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</si>
  <si>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</si>
  <si>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</si>
  <si>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</si>
  <si>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</si>
  <si>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</si>
  <si>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</si>
  <si>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</si>
  <si>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</si>
  <si>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</si>
  <si>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</si>
  <si>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</si>
  <si>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</si>
  <si>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</si>
  <si>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</si>
  <si>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</si>
  <si>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</si>
  <si>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</si>
  <si>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</si>
  <si>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</si>
  <si>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</si>
  <si>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</si>
  <si>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</si>
  <si>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</si>
  <si>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</si>
  <si>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</si>
  <si>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</si>
  <si>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</si>
  <si>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</si>
  <si>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</si>
  <si>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</si>
  <si>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</si>
  <si>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</si>
  <si>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</si>
  <si>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</si>
  <si>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</si>
  <si>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</si>
  <si>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</si>
  <si>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</si>
  <si>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</si>
  <si>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</si>
  <si>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</si>
  <si>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</si>
  <si>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</si>
  <si>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</si>
  <si>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</si>
  <si>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</si>
  <si>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</si>
  <si>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</si>
  <si>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</si>
  <si>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</si>
  <si>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</si>
  <si>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</si>
  <si>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</si>
  <si>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</si>
  <si>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</si>
  <si>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</si>
  <si>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</si>
  <si>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</si>
  <si>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</si>
  <si>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</si>
  <si>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</si>
  <si>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</si>
  <si>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</si>
  <si>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</si>
  <si>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</si>
  <si>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</si>
  <si>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</si>
  <si>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</si>
  <si>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</si>
  <si>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</si>
  <si>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</si>
  <si>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</si>
  <si>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</si>
  <si>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</si>
  <si>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</si>
  <si>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</si>
  <si>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</si>
  <si>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</si>
  <si>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</si>
  <si>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</si>
  <si>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</si>
  <si>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</si>
  <si>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</si>
  <si>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</si>
  <si>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</si>
  <si>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</si>
  <si>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</si>
  <si>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</si>
  <si>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</si>
  <si>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</si>
  <si>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</si>
  <si>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</si>
  <si>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</si>
  <si>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</si>
  <si>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</si>
  <si>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</si>
  <si>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</si>
  <si>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</si>
  <si>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</si>
  <si>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</si>
  <si>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</si>
  <si>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</si>
  <si>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</si>
  <si>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</si>
  <si>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</si>
  <si>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</si>
  <si>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</si>
  <si>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</si>
  <si>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</si>
  <si>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</si>
  <si>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</si>
  <si>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</si>
  <si>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</si>
  <si>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</si>
  <si>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</si>
  <si>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</si>
  <si>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</si>
  <si>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</si>
  <si>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</si>
  <si>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</si>
  <si>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</si>
  <si>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</si>
  <si>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</si>
  <si>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</si>
  <si>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</si>
  <si>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</si>
  <si>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</si>
  <si>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</si>
  <si>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</si>
  <si>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</si>
  <si>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</si>
  <si>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</si>
  <si>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</si>
  <si>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</si>
  <si>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</si>
  <si>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</si>
  <si>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</si>
  <si>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</si>
  <si>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</si>
  <si>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</si>
  <si>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</si>
  <si>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</si>
  <si>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</si>
  <si>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</si>
  <si>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</si>
  <si>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</si>
  <si>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</si>
  <si>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</si>
  <si>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</si>
  <si>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</si>
  <si>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</si>
  <si>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</si>
  <si>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</si>
  <si>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</si>
  <si>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</si>
  <si>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</si>
  <si>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</si>
  <si>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</si>
  <si>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</si>
  <si>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</si>
  <si>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</si>
  <si>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</si>
  <si>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</si>
  <si>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</si>
  <si>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</si>
  <si>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</si>
  <si>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</si>
  <si>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</si>
  <si>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</si>
  <si>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</si>
  <si>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</si>
  <si>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</si>
  <si>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</si>
  <si>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</si>
  <si>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</si>
  <si>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</si>
  <si>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</si>
  <si>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</si>
  <si>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</si>
  <si>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</si>
  <si>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</si>
  <si>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</si>
  <si>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</si>
  <si>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</si>
  <si>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</si>
  <si>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</si>
  <si>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</si>
  <si>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</si>
  <si>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</si>
  <si>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</si>
  <si>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</si>
  <si>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</si>
  <si>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</si>
  <si>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</si>
  <si>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</si>
  <si>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</si>
  <si>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</si>
  <si>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</si>
  <si>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</si>
  <si>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</si>
  <si>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</si>
  <si>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</si>
  <si>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</si>
  <si>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</si>
  <si>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</si>
  <si>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</si>
  <si>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</si>
  <si>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</si>
  <si>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</si>
  <si>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</si>
  <si>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</si>
  <si>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</si>
  <si>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</si>
  <si>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</si>
  <si>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</si>
  <si>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</si>
  <si>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</si>
  <si>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</si>
  <si>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</si>
  <si>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</si>
  <si>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</si>
  <si>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</si>
  <si>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</si>
  <si>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</si>
  <si>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</si>
  <si>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</si>
  <si>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</si>
  <si>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</si>
  <si>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</si>
  <si>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</si>
  <si>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</si>
  <si>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</si>
  <si>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</si>
  <si>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</si>
  <si>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</si>
  <si>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</si>
  <si>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</si>
  <si>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</si>
  <si>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</si>
  <si>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</si>
  <si>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</si>
  <si>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</si>
  <si>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</si>
  <si>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</si>
  <si>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</si>
  <si>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</si>
  <si>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</si>
  <si>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</si>
  <si>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</si>
  <si>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</si>
  <si>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</si>
  <si>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</si>
  <si>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</si>
  <si>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</si>
  <si>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</si>
  <si>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</si>
  <si>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</si>
  <si>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</si>
  <si>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</si>
  <si>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</si>
  <si>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</si>
  <si>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</si>
  <si>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</si>
  <si>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</si>
  <si>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</si>
  <si>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</si>
  <si>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</si>
  <si>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</si>
  <si>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</si>
  <si>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</si>
  <si>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</si>
  <si>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</si>
  <si>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</si>
  <si>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</si>
  <si>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</si>
  <si>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</si>
  <si>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</si>
  <si>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</si>
  <si>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</si>
  <si>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</si>
  <si>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</si>
  <si>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</si>
  <si>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</si>
  <si>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</si>
  <si>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</si>
  <si>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</si>
  <si>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</si>
  <si>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</si>
  <si>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</si>
  <si>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</si>
  <si>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</si>
  <si>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</si>
  <si>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</si>
  <si>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</si>
  <si>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</si>
  <si>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</si>
  <si>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</si>
  <si>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</si>
  <si>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</si>
  <si>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</si>
  <si>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</si>
  <si>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</si>
  <si>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</si>
  <si>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</si>
  <si>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</si>
  <si>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</si>
  <si>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</si>
  <si>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</si>
  <si>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</si>
  <si>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</si>
  <si>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</si>
  <si>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</si>
  <si>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</si>
  <si>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</si>
  <si>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</si>
  <si>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</si>
  <si>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</si>
  <si>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</si>
  <si>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</si>
  <si>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</si>
  <si>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</si>
  <si>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</si>
  <si>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</si>
  <si>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</si>
  <si>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</si>
  <si>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</si>
  <si>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</si>
  <si>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</si>
  <si>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</si>
  <si>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</si>
  <si>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</si>
  <si>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</si>
  <si>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</si>
  <si>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</si>
  <si>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</si>
  <si>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</si>
  <si>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</si>
  <si>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</si>
  <si>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</si>
  <si>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</si>
  <si>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</si>
  <si>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</si>
  <si>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</si>
  <si>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</si>
  <si>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</si>
  <si>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</si>
  <si>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</si>
  <si>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</si>
  <si>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</si>
  <si>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</si>
  <si>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</si>
  <si>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</si>
  <si>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</si>
  <si>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</si>
  <si>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</si>
  <si>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</si>
  <si>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</si>
  <si>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</si>
  <si>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</si>
  <si>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</si>
  <si>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</si>
  <si>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</si>
  <si>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</si>
  <si>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</si>
  <si>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</si>
  <si>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</si>
  <si>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</si>
  <si>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</si>
  <si>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</si>
  <si>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</si>
  <si>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</si>
  <si>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</si>
  <si>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</si>
  <si>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</si>
  <si>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</si>
  <si>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</si>
  <si>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</si>
  <si>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</si>
  <si>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</si>
  <si>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</si>
  <si>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</si>
  <si>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</si>
  <si>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</si>
  <si>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</si>
  <si>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</si>
  <si>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</si>
  <si>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</si>
  <si>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</si>
  <si>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</si>
  <si>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</si>
  <si>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</si>
  <si>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</si>
  <si>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</si>
  <si>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</si>
  <si>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</si>
  <si>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</si>
  <si>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</si>
  <si>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</si>
  <si>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</si>
  <si>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</si>
  <si>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</si>
  <si>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</si>
  <si>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</si>
  <si>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</si>
  <si>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</si>
  <si>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</si>
  <si>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</si>
  <si>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</si>
  <si>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</si>
  <si>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</si>
  <si>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</si>
  <si>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</si>
  <si>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</si>
  <si>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</si>
  <si>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</si>
  <si>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</si>
  <si>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</si>
  <si>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</si>
  <si>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</si>
  <si>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</si>
  <si>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</si>
  <si>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</si>
  <si>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</si>
  <si>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</si>
  <si>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</si>
  <si>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</si>
  <si>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</si>
  <si>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</si>
  <si>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</si>
  <si>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</si>
  <si>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</si>
  <si>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</si>
  <si>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</si>
  <si>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</si>
  <si>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</si>
  <si>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</si>
  <si>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</si>
  <si>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</si>
  <si>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</si>
  <si>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</si>
  <si>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</si>
  <si>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</si>
  <si>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</si>
  <si>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</si>
  <si>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</si>
  <si>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</si>
  <si>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</si>
  <si>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</si>
  <si>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</si>
  <si>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</si>
  <si>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</si>
  <si>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</si>
  <si>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</si>
  <si>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</si>
  <si>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</si>
  <si>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</si>
  <si>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</si>
  <si>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</si>
  <si>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</si>
  <si>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</si>
  <si>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</si>
  <si>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</si>
  <si>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</si>
  <si>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</si>
  <si>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</si>
  <si>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</si>
  <si>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</si>
  <si>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</si>
  <si>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</si>
  <si>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</si>
  <si>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</si>
  <si>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</si>
  <si>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</si>
  <si>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</si>
  <si>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</si>
  <si>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</si>
  <si>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</si>
  <si>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</si>
  <si>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</si>
  <si>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</si>
  <si>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</si>
  <si>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</si>
  <si>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</si>
  <si>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</si>
  <si>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</si>
  <si>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</si>
  <si>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</si>
  <si>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</si>
  <si>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</si>
  <si>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</si>
  <si>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</si>
  <si>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</si>
  <si>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</si>
  <si>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</si>
  <si>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</si>
  <si>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</si>
  <si>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</si>
  <si>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</si>
  <si>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</si>
  <si>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</si>
  <si>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</si>
  <si>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</si>
  <si>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</si>
  <si>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</si>
  <si>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</si>
  <si>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</si>
  <si>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</si>
  <si>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</si>
  <si>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</si>
  <si>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</si>
  <si>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</si>
  <si>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</si>
  <si>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</si>
  <si>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</si>
  <si>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</si>
  <si>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</si>
  <si>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</si>
  <si>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</si>
  <si>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</si>
  <si>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</si>
  <si>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</si>
  <si>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</si>
  <si>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</si>
  <si>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</si>
  <si>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</si>
  <si>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</si>
  <si>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</si>
  <si>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</si>
  <si>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</si>
  <si>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</si>
  <si>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</si>
  <si>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</si>
  <si>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</si>
  <si>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</si>
  <si>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</si>
  <si>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</si>
  <si>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</si>
  <si>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</si>
  <si>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</si>
  <si>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</si>
  <si>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</si>
  <si>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</si>
  <si>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</si>
  <si>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</si>
  <si>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</si>
  <si>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</si>
  <si>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</si>
  <si>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</si>
  <si>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</si>
  <si>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</si>
  <si>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</si>
  <si>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</si>
  <si>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</si>
  <si>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</si>
  <si>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</si>
  <si>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</si>
  <si>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</si>
  <si>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</si>
  <si>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</si>
  <si>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</si>
  <si>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</si>
  <si>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</si>
  <si>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</si>
  <si>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</si>
  <si>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</si>
  <si>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</si>
  <si>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</si>
  <si>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</si>
  <si>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</si>
  <si>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</si>
  <si>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</si>
  <si>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</si>
  <si>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</si>
  <si>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</si>
  <si>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</si>
  <si>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</si>
  <si>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</si>
  <si>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</si>
  <si>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</si>
  <si>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</si>
  <si>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</si>
  <si>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</si>
  <si>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</si>
  <si>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</si>
  <si>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</si>
  <si>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</si>
  <si>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</si>
  <si>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</si>
  <si>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</si>
  <si>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</si>
  <si>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</si>
  <si>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</si>
  <si>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</si>
  <si>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</si>
  <si>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</si>
  <si>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</si>
  <si>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</si>
  <si>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</si>
  <si>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</si>
  <si>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</si>
  <si>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</si>
  <si>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</si>
  <si>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</si>
  <si>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</si>
  <si>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</si>
  <si>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</si>
  <si>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</si>
  <si>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</si>
  <si>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</si>
  <si>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</si>
  <si>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</si>
  <si>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</si>
  <si>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</si>
  <si>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</si>
  <si>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</si>
  <si>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</si>
  <si>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</si>
  <si>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</si>
  <si>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</si>
  <si>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</si>
  <si>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</si>
  <si>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</si>
  <si>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</si>
  <si>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</si>
  <si>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</si>
  <si>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</si>
  <si>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</si>
  <si>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</si>
  <si>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</si>
  <si>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</si>
  <si>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</si>
  <si>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</si>
  <si>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</si>
  <si>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</si>
  <si>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</si>
  <si>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</si>
  <si>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</si>
  <si>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</si>
  <si>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</si>
  <si>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</si>
  <si>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</si>
  <si>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</si>
  <si>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</si>
  <si>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</si>
  <si>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</si>
  <si>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</si>
  <si>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</si>
  <si>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</si>
  <si>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</si>
  <si>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</si>
  <si>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</si>
  <si>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</si>
  <si>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</si>
  <si>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</si>
  <si>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</si>
  <si>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</si>
  <si>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</si>
  <si>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</si>
  <si>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</si>
  <si>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</si>
  <si>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</si>
  <si>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</si>
  <si>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</si>
  <si>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</si>
  <si>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</si>
  <si>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</si>
  <si>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</si>
  <si>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</si>
  <si>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</si>
  <si>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</si>
  <si>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</si>
  <si>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</si>
  <si>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</si>
  <si>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</si>
  <si>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</si>
  <si>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</si>
  <si>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</si>
  <si>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</si>
  <si>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</si>
  <si>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</si>
  <si>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</si>
  <si>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</si>
  <si>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</si>
  <si>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</si>
  <si>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</si>
  <si>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</si>
  <si>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</si>
  <si>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</si>
  <si>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</si>
  <si>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</si>
  <si>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</si>
  <si>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</si>
  <si>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</si>
  <si>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</si>
  <si>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</si>
  <si>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</si>
  <si>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</si>
  <si>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</si>
  <si>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</si>
  <si>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</si>
  <si>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</si>
  <si>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</si>
  <si>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</si>
  <si>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</si>
  <si>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</si>
  <si>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</si>
  <si>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</si>
  <si>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</si>
  <si>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</si>
  <si>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</si>
  <si>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</si>
  <si>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</si>
  <si>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</si>
  <si>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</si>
  <si>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</si>
  <si>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</si>
  <si>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</si>
  <si>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</si>
  <si>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</si>
  <si>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</si>
  <si>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</si>
  <si>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</si>
  <si>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</si>
  <si>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</si>
  <si>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</si>
  <si>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</si>
  <si>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</si>
  <si>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</si>
  <si>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</si>
  <si>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</si>
  <si>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</si>
  <si>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</si>
  <si>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</si>
  <si>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</si>
  <si>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</si>
  <si>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</si>
  <si>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</si>
  <si>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</si>
  <si>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</si>
  <si>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</si>
  <si>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</si>
  <si>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</si>
  <si>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</si>
  <si>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</si>
  <si>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</si>
  <si>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</si>
  <si>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</si>
  <si>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</si>
  <si>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</si>
  <si>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</si>
  <si>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</si>
  <si>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</si>
  <si>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</si>
  <si>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</si>
  <si>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</si>
  <si>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</si>
  <si>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</si>
  <si>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</si>
  <si>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</si>
  <si>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</si>
  <si>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</si>
  <si>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</si>
  <si>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</si>
  <si>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</si>
  <si>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</si>
  <si>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</si>
  <si>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</si>
  <si>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</si>
  <si>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</si>
  <si>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</si>
  <si>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</si>
  <si>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</si>
  <si>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</si>
  <si>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</si>
  <si>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</si>
  <si>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</si>
  <si>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</si>
  <si>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</si>
  <si>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</si>
  <si>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</si>
  <si>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</si>
  <si>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</si>
  <si>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</si>
  <si>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</si>
  <si>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</si>
  <si>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</si>
  <si>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</si>
  <si>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</si>
  <si>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</si>
  <si>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</si>
  <si>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</si>
  <si>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</si>
  <si>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</si>
  <si>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</si>
  <si>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</si>
  <si>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</si>
  <si>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</si>
  <si>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</si>
  <si>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</si>
  <si>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</si>
  <si>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</si>
  <si>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</si>
  <si>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</si>
  <si>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</si>
  <si>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</si>
  <si>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</si>
  <si>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</si>
  <si>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</si>
  <si>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</si>
  <si>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</si>
  <si>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</si>
  <si>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</si>
  <si>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</si>
  <si>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</si>
  <si>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</si>
  <si>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</si>
  <si>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</si>
  <si>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</si>
  <si>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</si>
  <si>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</si>
  <si>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</si>
  <si>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</si>
  <si>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</si>
  <si>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</si>
  <si>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</si>
  <si>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</si>
  <si>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</si>
  <si>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</si>
  <si>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</si>
  <si>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</si>
  <si>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</si>
  <si>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</si>
  <si>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</si>
  <si>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</si>
  <si>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</si>
  <si>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</si>
  <si>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</si>
  <si>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</si>
  <si>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</si>
  <si>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</si>
  <si>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</si>
  <si>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</si>
  <si>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</si>
  <si>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</si>
  <si>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</si>
  <si>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</si>
  <si>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</si>
  <si>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</si>
  <si>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</si>
  <si>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</si>
  <si>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</si>
  <si>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</si>
  <si>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</si>
  <si>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</si>
  <si>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</si>
  <si>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</si>
  <si>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</si>
  <si>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</si>
  <si>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</si>
  <si>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</si>
  <si>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</si>
  <si>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</si>
  <si>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</si>
  <si>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</si>
  <si>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</si>
  <si>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</si>
  <si>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</si>
  <si>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</si>
  <si>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</si>
  <si>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</si>
  <si>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</si>
  <si>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</si>
  <si>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</si>
  <si>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</si>
  <si>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</si>
  <si>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</si>
  <si>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</si>
  <si>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</si>
  <si>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</si>
  <si>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</si>
  <si>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</si>
  <si>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</si>
  <si>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</si>
  <si>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</si>
  <si>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</si>
  <si>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</si>
  <si>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</si>
  <si>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</si>
  <si>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</si>
  <si>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</si>
  <si>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</si>
  <si>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</si>
  <si>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</si>
  <si>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</si>
  <si>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</si>
  <si>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</si>
  <si>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</si>
  <si>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</si>
  <si>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</si>
  <si>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</si>
  <si>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</si>
  <si>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</si>
  <si>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</si>
  <si>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</si>
  <si>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</si>
  <si>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</si>
  <si>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</si>
  <si>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</si>
  <si>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</si>
  <si>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</si>
  <si>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</si>
  <si>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</si>
  <si>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</si>
  <si>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</si>
  <si>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</si>
  <si>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</si>
  <si>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</si>
  <si>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</si>
  <si>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</si>
  <si>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</si>
  <si>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</si>
  <si>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</si>
  <si>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</si>
  <si>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</si>
  <si>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</si>
  <si>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</si>
  <si>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</si>
  <si>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</si>
  <si>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</si>
  <si>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</si>
  <si>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</si>
  <si>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</si>
  <si>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</si>
  <si>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</si>
  <si>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</si>
  <si>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</si>
  <si>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</si>
  <si>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</si>
  <si>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</si>
  <si>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</si>
  <si>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</si>
  <si>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</si>
  <si>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</si>
  <si>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</si>
  <si>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</si>
  <si>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</si>
  <si>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</si>
  <si>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</si>
  <si>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</si>
  <si>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</si>
  <si>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</si>
  <si>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</si>
  <si>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</si>
  <si>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</si>
  <si>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</si>
  <si>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</si>
  <si>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</si>
  <si>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</si>
  <si>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</si>
  <si>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</si>
  <si>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</si>
  <si>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</si>
  <si>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</si>
  <si>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</si>
  <si>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</si>
  <si>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</si>
  <si>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</si>
  <si>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</si>
  <si>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</si>
  <si>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</si>
  <si>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</si>
  <si>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</si>
  <si>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</si>
  <si>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</si>
  <si>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</si>
  <si>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</si>
  <si>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</si>
  <si>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</si>
  <si>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</si>
  <si>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</si>
  <si>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</si>
  <si>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</si>
  <si>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</si>
  <si>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</si>
  <si>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</si>
  <si>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</si>
  <si>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</si>
  <si>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</si>
  <si>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</si>
  <si>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</si>
  <si>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</si>
  <si>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</si>
  <si>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</si>
  <si>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</si>
  <si>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</si>
  <si>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</si>
  <si>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</si>
  <si>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</si>
  <si>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</si>
  <si>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</si>
  <si>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</si>
  <si>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</si>
  <si>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</si>
  <si>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</si>
  <si>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</si>
  <si>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</si>
  <si>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</si>
  <si>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</si>
  <si>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</si>
  <si>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</si>
  <si>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</si>
  <si>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</si>
  <si>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</si>
  <si>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</si>
  <si>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</si>
  <si>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</si>
  <si>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</si>
  <si>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</si>
  <si>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</si>
  <si>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</si>
  <si>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</si>
  <si>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</si>
  <si>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</si>
  <si>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</si>
  <si>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</si>
  <si>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</si>
  <si>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</si>
  <si>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</si>
  <si>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</si>
  <si>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</si>
  <si>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</si>
  <si>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</si>
  <si>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</si>
  <si>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</si>
  <si>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</si>
  <si>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</si>
  <si>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</si>
  <si>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</si>
  <si>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</si>
  <si>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</si>
  <si>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</si>
  <si>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</si>
  <si>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</si>
  <si>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</si>
  <si>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</si>
  <si>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</si>
  <si>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</si>
  <si>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</si>
  <si>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</si>
  <si>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</si>
  <si>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</si>
  <si>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</si>
  <si>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</si>
  <si>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</si>
  <si>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</si>
  <si>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</si>
  <si>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</si>
  <si>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</si>
  <si>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</si>
  <si>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</si>
  <si>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</si>
  <si>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</si>
  <si>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</si>
  <si>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</si>
  <si>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</si>
  <si>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</si>
  <si>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</si>
  <si>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</si>
  <si>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</si>
  <si>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</si>
  <si>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</si>
  <si>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</si>
  <si>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</si>
  <si>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</si>
  <si>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</si>
  <si>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</si>
  <si>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</si>
  <si>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</si>
  <si>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</si>
  <si>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</si>
  <si>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</si>
  <si>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</si>
  <si>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</si>
  <si>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</si>
  <si>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</si>
  <si>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</si>
  <si>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</si>
  <si>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</si>
  <si>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</si>
  <si>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</si>
  <si>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</si>
  <si>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</si>
  <si>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</si>
  <si>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</si>
  <si>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</si>
  <si>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</si>
  <si>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</si>
  <si>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</si>
  <si>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</si>
  <si>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</si>
  <si>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</si>
  <si>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</si>
  <si>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</si>
  <si>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</si>
  <si>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</si>
  <si>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</si>
  <si>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</si>
  <si>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</si>
  <si>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</si>
  <si>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</si>
  <si>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</si>
  <si>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</si>
  <si>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</si>
  <si>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</si>
  <si>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</si>
  <si>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</si>
  <si>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</si>
  <si>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</si>
  <si>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</si>
  <si>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</si>
  <si>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</si>
  <si>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</si>
  <si>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</si>
  <si>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</si>
  <si>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</si>
  <si>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</si>
  <si>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</si>
  <si>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</si>
  <si>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</si>
  <si>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</si>
  <si>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</si>
  <si>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</si>
  <si>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</si>
  <si>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</si>
  <si>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</si>
  <si>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</si>
  <si>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</si>
  <si>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</si>
  <si>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</si>
  <si>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</si>
  <si>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</si>
  <si>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</si>
  <si>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</si>
  <si>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</si>
  <si>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</si>
  <si>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</si>
  <si>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</si>
  <si>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</si>
  <si>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</si>
  <si>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</si>
  <si>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</si>
  <si>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</si>
  <si>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</si>
  <si>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</si>
  <si>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</si>
  <si>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</si>
  <si>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</si>
  <si>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</si>
  <si>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</si>
  <si>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</si>
  <si>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</si>
  <si>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</si>
  <si>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</si>
  <si>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</si>
  <si>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</si>
  <si>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</si>
  <si>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</si>
  <si>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</si>
  <si>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</si>
  <si>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</si>
  <si>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</si>
  <si>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</si>
  <si>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</si>
  <si>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</si>
  <si>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</si>
  <si>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</si>
  <si>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</si>
  <si>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</si>
  <si>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</si>
  <si>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</si>
  <si>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</si>
  <si>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</si>
  <si>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</si>
  <si>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</si>
  <si>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</si>
  <si>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</si>
  <si>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</si>
  <si>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</si>
  <si>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</si>
  <si>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</si>
  <si>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</si>
  <si>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</si>
  <si>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</si>
  <si>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</si>
  <si>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</si>
  <si>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</si>
  <si>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</si>
  <si>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</si>
  <si>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</si>
  <si>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</si>
  <si>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</si>
  <si>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</si>
  <si>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</si>
  <si>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</si>
  <si>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</si>
  <si>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</si>
  <si>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</si>
  <si>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</si>
  <si>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</si>
  <si>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</si>
  <si>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</si>
  <si>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</si>
  <si>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</si>
  <si>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</si>
  <si>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</si>
  <si>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</si>
  <si>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</si>
  <si>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</si>
  <si>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</si>
  <si>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</si>
  <si>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</si>
  <si>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</si>
  <si>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</si>
  <si>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</si>
  <si>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</si>
  <si>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</si>
  <si>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</si>
  <si>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</si>
  <si>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</si>
  <si>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</si>
  <si>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</si>
  <si>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</si>
  <si>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</si>
  <si>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</si>
  <si>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</si>
  <si>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</si>
  <si>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</si>
  <si>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</si>
  <si>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</si>
  <si>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</si>
  <si>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</si>
  <si>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</si>
  <si>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</si>
  <si>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</si>
  <si>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</si>
  <si>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</si>
  <si>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</si>
  <si>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</si>
  <si>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</si>
  <si>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</si>
  <si>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</si>
  <si>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</si>
  <si>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</si>
  <si>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</si>
  <si>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</si>
  <si>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</si>
  <si>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</si>
  <si>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</si>
  <si>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</si>
  <si>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</si>
  <si>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</si>
  <si>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</si>
  <si>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</si>
  <si>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</si>
  <si>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</si>
  <si>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</si>
  <si>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</si>
  <si>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</si>
  <si>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</si>
  <si>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</si>
  <si>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</si>
  <si>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</si>
  <si>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</si>
  <si>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</si>
  <si>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</si>
  <si>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</si>
  <si>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</si>
  <si>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</si>
  <si>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</si>
  <si>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</si>
  <si>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</si>
  <si>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</si>
  <si>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</si>
  <si>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</si>
  <si>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</si>
  <si>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</si>
  <si>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</si>
  <si>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</si>
  <si>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</si>
  <si>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</si>
  <si>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</si>
  <si>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</si>
  <si>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</si>
  <si>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</si>
  <si>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</si>
  <si>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</si>
  <si>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</si>
  <si>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</si>
  <si>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</si>
  <si>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</si>
  <si>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</si>
  <si>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</si>
  <si>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</si>
  <si>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</si>
  <si>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</si>
  <si>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</si>
  <si>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</si>
  <si>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</si>
  <si>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</si>
  <si>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</si>
  <si>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</si>
  <si>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</si>
  <si>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</si>
  <si>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</si>
  <si>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</si>
  <si>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</si>
  <si>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</si>
  <si>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</si>
  <si>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</si>
  <si>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</si>
  <si>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</si>
  <si>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</si>
  <si>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</si>
  <si>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</si>
  <si>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</si>
  <si>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</si>
  <si>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</si>
  <si>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</si>
  <si>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</si>
  <si>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</si>
  <si>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</si>
  <si>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</si>
  <si>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</si>
  <si>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</si>
  <si>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</si>
  <si>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</si>
  <si>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</si>
  <si>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</si>
  <si>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</si>
  <si>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</si>
  <si>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</si>
  <si>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</si>
  <si>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</si>
  <si>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</si>
  <si>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</si>
  <si>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</si>
  <si>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</si>
  <si>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</si>
  <si>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</si>
  <si>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</si>
  <si>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</si>
  <si>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</si>
  <si>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</si>
  <si>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</si>
  <si>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</si>
  <si>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</si>
  <si>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</si>
  <si>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</si>
  <si>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</si>
  <si>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</si>
  <si>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</si>
  <si>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</si>
  <si>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</si>
  <si>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</si>
  <si>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</si>
  <si>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</si>
  <si>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</si>
  <si>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</si>
  <si>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</si>
  <si>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</si>
  <si>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</si>
  <si>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</si>
  <si>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</si>
  <si>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</si>
  <si>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</si>
  <si>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</si>
  <si>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</si>
  <si>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</si>
  <si>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</si>
  <si>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</si>
  <si>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</si>
  <si>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</si>
  <si>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</si>
  <si>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</si>
  <si>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</si>
  <si>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</si>
  <si>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</si>
  <si>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</si>
  <si>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</si>
  <si>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</si>
  <si>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</si>
  <si>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</si>
  <si>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</si>
  <si>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</si>
  <si>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</si>
  <si>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</si>
  <si>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</si>
  <si>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</si>
  <si>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</si>
  <si>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</si>
  <si>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</si>
  <si>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</si>
  <si>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</si>
  <si>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</si>
  <si>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</si>
  <si>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</si>
  <si>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</si>
  <si>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</si>
  <si>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</si>
  <si>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</si>
  <si>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</si>
  <si>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</si>
  <si>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</si>
  <si>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</si>
  <si>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</si>
  <si>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</si>
  <si>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</si>
  <si>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</si>
  <si>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</si>
  <si>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</si>
  <si>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</si>
  <si>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</si>
  <si>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</si>
  <si>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</si>
  <si>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</si>
  <si>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</si>
  <si>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</si>
  <si>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</si>
  <si>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</si>
  <si>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</si>
  <si>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</si>
  <si>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</si>
  <si>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</si>
  <si>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</si>
  <si>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</si>
  <si>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</si>
  <si>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</si>
  <si>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</si>
  <si>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</si>
  <si>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</si>
  <si>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</si>
  <si>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</si>
  <si>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</si>
  <si>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</si>
  <si>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</si>
  <si>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</si>
  <si>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</si>
  <si>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</si>
  <si>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</si>
  <si>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</si>
  <si>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</si>
  <si>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</si>
  <si>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</si>
  <si>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</si>
  <si>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</si>
  <si>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</si>
  <si>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</si>
  <si>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</si>
  <si>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</si>
  <si>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</si>
  <si>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</si>
  <si>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</si>
  <si>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</si>
  <si>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</si>
  <si>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</si>
  <si>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</si>
  <si>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</si>
  <si>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</si>
  <si>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</si>
  <si>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</si>
  <si>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</si>
  <si>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</si>
  <si>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</si>
  <si>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</si>
  <si>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</si>
  <si>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</si>
  <si>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</si>
  <si>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</si>
  <si>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</si>
  <si>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</si>
  <si>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</si>
  <si>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</si>
  <si>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</si>
  <si>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</si>
  <si>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</si>
  <si>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</si>
  <si>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</si>
  <si>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</si>
  <si>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</si>
  <si>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</si>
  <si>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</si>
  <si>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</si>
  <si>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</si>
  <si>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</si>
  <si>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</si>
  <si>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</si>
  <si>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</si>
  <si>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</si>
  <si>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</si>
  <si>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</si>
  <si>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</si>
  <si>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</si>
  <si>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</si>
  <si>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</si>
  <si>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</si>
  <si>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</si>
  <si>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</si>
  <si>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</si>
  <si>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</si>
  <si>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</si>
  <si>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</si>
  <si>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</si>
  <si>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</si>
  <si>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</si>
  <si>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</si>
  <si>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</si>
  <si>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</si>
  <si>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</si>
  <si>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</si>
  <si>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</si>
  <si>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</si>
  <si>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</si>
  <si>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</si>
  <si>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</si>
  <si>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</si>
  <si>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</si>
  <si>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</si>
  <si>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</si>
  <si>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</si>
  <si>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</si>
  <si>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</si>
  <si>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</si>
  <si>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</si>
  <si>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</si>
  <si>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</si>
  <si>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</si>
  <si>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</si>
  <si>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</si>
  <si>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</si>
  <si>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</si>
  <si>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</si>
  <si>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</si>
  <si>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</si>
  <si>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</si>
  <si>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</si>
  <si>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</si>
  <si>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</si>
  <si>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</si>
  <si>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</si>
  <si>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</si>
  <si>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</si>
  <si>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</si>
  <si>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</si>
  <si>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</si>
  <si>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</si>
  <si>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</si>
  <si>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</si>
  <si>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</si>
  <si>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</si>
  <si>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</si>
  <si>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</si>
  <si>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</si>
  <si>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</si>
  <si>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</si>
  <si>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</si>
  <si>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</si>
  <si>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</si>
  <si>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</si>
  <si>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</si>
  <si>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</si>
  <si>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</si>
  <si>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</si>
  <si>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</si>
  <si>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</si>
  <si>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</si>
  <si>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</si>
  <si>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</si>
  <si>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</si>
  <si>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</si>
  <si>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</si>
  <si>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</si>
  <si>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</si>
  <si>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</si>
  <si>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</si>
  <si>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</si>
  <si>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</si>
  <si>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</si>
  <si>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</si>
  <si>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</si>
  <si>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</si>
  <si>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</si>
  <si>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</si>
  <si>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</si>
  <si>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</si>
  <si>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</si>
  <si>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</si>
  <si>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</si>
  <si>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</si>
  <si>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</si>
  <si>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</si>
  <si>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</si>
  <si>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</si>
  <si>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</si>
  <si>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</si>
  <si>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</si>
  <si>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</si>
  <si>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</si>
  <si>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</si>
  <si>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</si>
  <si>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</si>
  <si>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</si>
  <si>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</si>
  <si>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</si>
  <si>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</si>
  <si>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</si>
  <si>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</si>
  <si>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</si>
  <si>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</si>
  <si>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</si>
  <si>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</si>
  <si>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</si>
  <si>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</si>
  <si>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</si>
  <si>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</si>
  <si>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</si>
  <si>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</si>
  <si>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</si>
  <si>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</si>
  <si>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</si>
  <si>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</si>
  <si>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</si>
  <si>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</si>
  <si>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</si>
  <si>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</si>
  <si>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</si>
  <si>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</si>
  <si>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</si>
  <si>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</si>
  <si>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</si>
  <si>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</si>
  <si>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</si>
  <si>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</si>
  <si>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</si>
  <si>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</si>
  <si>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</si>
  <si>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</si>
  <si>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</si>
  <si>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</si>
  <si>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</si>
  <si>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</si>
  <si>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</si>
  <si>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</si>
  <si>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</si>
  <si>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</si>
  <si>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</si>
  <si>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</si>
  <si>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</si>
  <si>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</si>
  <si>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</si>
  <si>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</si>
  <si>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</si>
  <si>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</si>
  <si>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</si>
  <si>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</si>
  <si>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</si>
  <si>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</si>
  <si>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</si>
  <si>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</si>
  <si>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</si>
  <si>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</si>
  <si>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</si>
  <si>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</si>
  <si>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</si>
  <si>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</si>
  <si>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</si>
  <si>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</si>
  <si>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</si>
  <si>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</si>
  <si>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</si>
  <si>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</si>
  <si>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</si>
  <si>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</si>
  <si>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</si>
  <si>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</si>
  <si>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</si>
  <si>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</si>
  <si>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</si>
  <si>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</si>
  <si>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</si>
  <si>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</si>
  <si>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</si>
  <si>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</si>
  <si>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</si>
  <si>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</si>
  <si>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</si>
  <si>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</si>
  <si>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</si>
  <si>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</si>
  <si>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</si>
  <si>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</si>
  <si>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</si>
  <si>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</si>
  <si>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</si>
  <si>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</si>
  <si>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</si>
  <si>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</si>
  <si>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</si>
  <si>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</si>
  <si>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</si>
  <si>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</si>
  <si>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</si>
  <si>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</si>
  <si>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</si>
  <si>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</si>
  <si>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</si>
  <si>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</si>
  <si>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</si>
  <si>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</si>
  <si>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</si>
  <si>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</si>
  <si>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</si>
  <si>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</si>
  <si>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</si>
  <si>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</si>
  <si>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</si>
  <si>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</si>
  <si>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</si>
  <si>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</si>
  <si>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</si>
  <si>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</si>
  <si>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</si>
  <si>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</si>
  <si>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</si>
  <si>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</si>
  <si>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</si>
  <si>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</si>
  <si>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</si>
  <si>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</si>
  <si>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</si>
  <si>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</si>
  <si>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</si>
  <si>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</si>
  <si>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</si>
  <si>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</si>
  <si>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</si>
  <si>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</si>
  <si>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</si>
  <si>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</si>
  <si>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</si>
  <si>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</si>
  <si>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</si>
  <si>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</si>
  <si>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</si>
  <si>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</si>
  <si>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</si>
  <si>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</si>
  <si>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</si>
  <si>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</si>
  <si>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</si>
  <si>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</si>
  <si>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</si>
  <si>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</si>
  <si>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</si>
  <si>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</si>
  <si>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</si>
  <si>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</si>
  <si>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</si>
  <si>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</si>
  <si>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</si>
  <si>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</si>
  <si>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</si>
  <si>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</si>
  <si>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</si>
  <si>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</si>
  <si>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</si>
  <si>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</si>
  <si>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</si>
  <si>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</si>
  <si>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</si>
  <si>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</si>
  <si>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</si>
  <si>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</si>
  <si>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</si>
  <si>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</si>
  <si>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</si>
  <si>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</si>
  <si>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</si>
  <si>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</si>
  <si>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</si>
  <si>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</si>
  <si>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</si>
  <si>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</si>
  <si>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</si>
  <si>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</si>
  <si>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</si>
  <si>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</si>
  <si>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</si>
  <si>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</si>
  <si>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</si>
  <si>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</si>
  <si>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</si>
  <si>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</si>
  <si>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</si>
  <si>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</si>
  <si>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</si>
  <si>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</si>
  <si>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</si>
  <si>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</si>
  <si>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</si>
  <si>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</si>
  <si>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</si>
  <si>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</si>
  <si>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</si>
  <si>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</si>
  <si>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</si>
  <si>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</si>
  <si>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</si>
  <si>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</si>
  <si>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</si>
  <si>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</si>
  <si>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</si>
  <si>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</si>
  <si>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</si>
  <si>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</si>
  <si>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</si>
  <si>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</si>
  <si>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</si>
  <si>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</si>
  <si>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</si>
  <si>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</si>
  <si>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</si>
  <si>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</si>
  <si>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</si>
  <si>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</si>
  <si>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</si>
  <si>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</si>
  <si>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</si>
  <si>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</si>
  <si>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</si>
  <si>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</si>
  <si>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</si>
  <si>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</si>
  <si>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</si>
  <si>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</si>
  <si>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</si>
  <si>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</si>
  <si>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</si>
  <si>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</si>
  <si>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</si>
  <si>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</si>
  <si>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</si>
  <si>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</si>
  <si>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</si>
  <si>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</si>
  <si>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</si>
  <si>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</si>
  <si>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</si>
  <si>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</si>
  <si>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</si>
  <si>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</si>
  <si>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</si>
  <si>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</si>
  <si>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</si>
  <si>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</si>
  <si>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</si>
  <si>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</si>
  <si>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</si>
  <si>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</si>
  <si>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</si>
  <si>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</si>
  <si>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</si>
  <si>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</si>
  <si>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</si>
  <si>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</si>
  <si>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</si>
  <si>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</si>
  <si>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</si>
  <si>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</si>
  <si>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</si>
  <si>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</si>
  <si>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</si>
  <si>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</si>
  <si>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</si>
  <si>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</si>
  <si>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</si>
  <si>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</si>
  <si>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</si>
  <si>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</si>
  <si>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</si>
  <si>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</si>
  <si>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</si>
  <si>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</si>
  <si>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</si>
  <si>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</si>
  <si>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</si>
  <si>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</si>
  <si>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</si>
  <si>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</si>
  <si>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</si>
  <si>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</si>
  <si>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</si>
  <si>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</si>
  <si>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</si>
  <si>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</si>
  <si>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</si>
  <si>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</si>
  <si>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</si>
  <si>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</si>
  <si>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</si>
  <si>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</si>
  <si>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</si>
  <si>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</si>
  <si>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</si>
  <si>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</si>
  <si>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</si>
  <si>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</si>
  <si>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</si>
  <si>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</si>
  <si>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</si>
  <si>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</si>
  <si>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</si>
  <si>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</si>
  <si>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</si>
  <si>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</si>
  <si>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</si>
  <si>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</si>
  <si>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</si>
  <si>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</si>
  <si>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</si>
  <si>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</si>
  <si>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</si>
  <si>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</si>
  <si>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</si>
  <si>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</si>
  <si>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</si>
  <si>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</si>
  <si>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</si>
  <si>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</si>
  <si>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</si>
  <si>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</si>
  <si>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</si>
  <si>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</si>
  <si>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</si>
  <si>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</si>
  <si>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</si>
  <si>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</si>
  <si>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</si>
  <si>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</si>
  <si>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</si>
  <si>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</si>
  <si>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</si>
  <si>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</si>
  <si>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</si>
  <si>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</si>
  <si>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</si>
  <si>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</si>
  <si>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</si>
  <si>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</si>
  <si>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</si>
  <si>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</si>
  <si>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</si>
  <si>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</si>
  <si>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</si>
  <si>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</si>
  <si>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</si>
  <si>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</si>
  <si>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</si>
  <si>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</si>
  <si>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</si>
  <si>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</si>
  <si>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</si>
  <si>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</si>
  <si>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</si>
  <si>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</si>
  <si>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</si>
  <si>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</si>
  <si>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</si>
  <si>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</si>
  <si>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</si>
  <si>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</si>
  <si>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</si>
  <si>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</si>
  <si>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</si>
  <si>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</si>
  <si>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</si>
  <si>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</si>
  <si>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</si>
  <si>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</si>
  <si>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</si>
  <si>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</si>
  <si>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</si>
  <si>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</si>
  <si>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</si>
  <si>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</si>
  <si>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</si>
  <si>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</si>
  <si>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</si>
  <si>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</si>
  <si>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</si>
  <si>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</si>
  <si>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</si>
  <si>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</si>
  <si>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</si>
  <si>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</si>
  <si>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</si>
  <si>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</si>
  <si>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</si>
  <si>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</si>
  <si>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</si>
  <si>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</si>
  <si>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</si>
  <si>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</si>
  <si>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</si>
  <si>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</si>
  <si>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</si>
  <si>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</si>
  <si>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</si>
  <si>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</si>
  <si>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</si>
  <si>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</si>
  <si>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</si>
  <si>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</si>
  <si>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</si>
  <si>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</si>
  <si>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</si>
  <si>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</si>
  <si>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</si>
  <si>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</si>
  <si>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</si>
  <si>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</si>
  <si>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</si>
  <si>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</si>
  <si>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</si>
  <si>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</si>
  <si>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</si>
  <si>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</si>
  <si>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</si>
  <si>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</si>
  <si>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</si>
  <si>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</si>
  <si>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</si>
  <si>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</si>
  <si>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</si>
  <si>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</si>
  <si>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</si>
  <si>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</si>
  <si>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</si>
  <si>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</si>
  <si>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</si>
  <si>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</si>
  <si>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</si>
  <si>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</si>
  <si>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</si>
  <si>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</si>
  <si>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</si>
  <si>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</si>
  <si>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</si>
  <si>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</si>
  <si>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</si>
  <si>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</si>
  <si>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</si>
  <si>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</si>
  <si>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</si>
  <si>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</si>
  <si>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</si>
  <si>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</si>
  <si>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</si>
  <si>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</si>
  <si>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</si>
  <si>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</si>
  <si>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</si>
  <si>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</si>
  <si>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</si>
  <si>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</si>
  <si>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</si>
  <si>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</si>
  <si>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</si>
  <si>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</si>
  <si>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</si>
  <si>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</si>
  <si>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</si>
  <si>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</si>
  <si>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</si>
  <si>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</si>
  <si>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</si>
  <si>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</si>
  <si>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</si>
  <si>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</si>
  <si>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</si>
  <si>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</si>
  <si>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</si>
  <si>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</si>
  <si>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</si>
  <si>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</si>
  <si>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</si>
  <si>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</si>
  <si>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</si>
  <si>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</si>
  <si>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</si>
  <si>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</si>
  <si>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</si>
  <si>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</si>
  <si>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</si>
  <si>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</si>
  <si>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</si>
  <si>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</si>
  <si>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</si>
  <si>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</si>
  <si>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</si>
  <si>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</si>
  <si>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</si>
  <si>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</si>
  <si>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</si>
  <si>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</si>
  <si>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</si>
  <si>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</si>
  <si>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</si>
  <si>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</si>
  <si>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</si>
  <si>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</si>
  <si>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</si>
  <si>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</si>
  <si>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</si>
  <si>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</si>
  <si>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</si>
  <si>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</si>
  <si>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</si>
  <si>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</si>
  <si>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</si>
  <si>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</si>
  <si>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</si>
  <si>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</si>
  <si>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</si>
  <si>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</si>
  <si>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</si>
  <si>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</si>
  <si>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</si>
  <si>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</si>
  <si>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</si>
  <si>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</si>
  <si>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</si>
  <si>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</si>
  <si>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</si>
  <si>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</si>
  <si>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</si>
  <si>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</si>
  <si>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</si>
  <si>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</si>
  <si>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</si>
  <si>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</si>
  <si>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</si>
  <si>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</si>
  <si>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</si>
  <si>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</si>
  <si>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</si>
  <si>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</si>
  <si>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</si>
  <si>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</si>
  <si>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</si>
  <si>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</si>
  <si>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</si>
  <si>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</si>
  <si>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</si>
  <si>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</si>
  <si>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</si>
  <si>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</si>
  <si>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</si>
  <si>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</si>
  <si>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</si>
  <si>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</si>
  <si>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</si>
  <si>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</si>
  <si>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</si>
  <si>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</si>
  <si>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</si>
  <si>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</si>
  <si>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</si>
  <si>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</si>
  <si>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</si>
  <si>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</si>
  <si>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</si>
  <si>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</si>
  <si>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</si>
  <si>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</si>
  <si>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</si>
  <si>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</si>
  <si>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</si>
  <si>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</si>
  <si>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</si>
  <si>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</si>
  <si>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</si>
  <si>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</si>
  <si>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</si>
  <si>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</si>
  <si>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</si>
  <si>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</si>
  <si>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</si>
  <si>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</si>
  <si>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</si>
  <si>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</si>
  <si>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</si>
  <si>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</si>
  <si>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</si>
  <si>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</si>
  <si>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</si>
  <si>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</si>
  <si>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</si>
  <si>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</si>
  <si>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</si>
  <si>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</si>
  <si>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</si>
  <si>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</si>
  <si>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</si>
  <si>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</si>
  <si>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</si>
  <si>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</si>
  <si>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</si>
  <si>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</si>
  <si>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</si>
  <si>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</si>
  <si>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</si>
  <si>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</si>
  <si>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</si>
  <si>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</si>
  <si>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</si>
  <si>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</si>
  <si>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</si>
  <si>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</si>
  <si>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</si>
  <si>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</si>
  <si>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</si>
  <si>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</si>
  <si>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</si>
  <si>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</si>
  <si>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</si>
  <si>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</si>
  <si>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</si>
  <si>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</si>
  <si>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</si>
  <si>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</si>
  <si>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</si>
  <si>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</si>
  <si>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</si>
  <si>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</si>
  <si>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</si>
  <si>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</si>
  <si>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</si>
  <si>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</si>
  <si>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</si>
  <si>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</si>
  <si>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</si>
  <si>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</si>
  <si>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</si>
  <si>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</si>
  <si>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</si>
  <si>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</si>
  <si>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</si>
  <si>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</si>
  <si>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</si>
  <si>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</si>
  <si>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</si>
  <si>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</si>
  <si>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</si>
  <si>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</si>
  <si>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</si>
  <si>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</si>
  <si>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</si>
  <si>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</si>
  <si>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</si>
  <si>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</si>
  <si>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</si>
  <si>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</si>
  <si>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</si>
  <si>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</si>
  <si>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</si>
  <si>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</si>
  <si>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</si>
  <si>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</si>
  <si>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</si>
  <si>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</si>
  <si>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</si>
  <si>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</si>
  <si>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</si>
  <si>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</si>
  <si>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</si>
  <si>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</si>
  <si>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</si>
  <si>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</si>
  <si>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</si>
  <si>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</si>
  <si>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</si>
  <si>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</si>
  <si>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</si>
  <si>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</si>
  <si>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</si>
  <si>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</si>
  <si>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</si>
  <si>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</si>
  <si>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</si>
  <si>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</si>
  <si>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</si>
  <si>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</si>
  <si>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</si>
  <si>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</si>
  <si>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</si>
  <si>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</si>
  <si>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</si>
  <si>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</si>
  <si>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</si>
  <si>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</si>
  <si>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</si>
  <si>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</si>
  <si>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</si>
  <si>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</si>
  <si>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</si>
  <si>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</si>
  <si>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</si>
  <si>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</si>
  <si>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</si>
  <si>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</si>
  <si>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</si>
  <si>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</si>
  <si>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</si>
  <si>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</si>
  <si>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</si>
  <si>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</si>
  <si>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</si>
  <si>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</si>
  <si>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</si>
  <si>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</si>
  <si>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</si>
  <si>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</si>
  <si>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</si>
  <si>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</si>
  <si>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</si>
  <si>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</si>
  <si>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</si>
  <si>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</si>
  <si>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</si>
  <si>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</si>
  <si>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</si>
  <si>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</si>
  <si>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</si>
  <si>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</si>
  <si>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</si>
  <si>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</si>
  <si>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</si>
  <si>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</si>
  <si>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</si>
  <si>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</si>
  <si>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</si>
  <si>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</si>
  <si>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</si>
  <si>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</si>
  <si>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</si>
  <si>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</si>
  <si>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</si>
  <si>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</si>
  <si>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</si>
  <si>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</si>
  <si>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</si>
  <si>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</si>
  <si>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</si>
  <si>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</si>
  <si>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</si>
  <si>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</si>
  <si>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</si>
  <si>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</si>
  <si>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</si>
  <si>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</si>
  <si>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</si>
  <si>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</si>
  <si>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</si>
  <si>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</si>
  <si>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</si>
  <si>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</si>
  <si>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</si>
  <si>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</si>
  <si>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</si>
  <si>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</si>
  <si>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</si>
  <si>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</si>
  <si>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</si>
  <si>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</si>
  <si>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</si>
  <si>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</si>
  <si>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</si>
  <si>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</si>
  <si>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</si>
  <si>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</si>
  <si>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</si>
  <si>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</si>
  <si>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</si>
  <si>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</si>
  <si>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</si>
  <si>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</si>
  <si>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</si>
  <si>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</si>
  <si>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</si>
  <si>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</si>
  <si>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</si>
  <si>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</si>
  <si>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</si>
  <si>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</si>
  <si>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</si>
  <si>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</si>
  <si>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</si>
  <si>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</si>
  <si>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</si>
  <si>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</si>
  <si>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</si>
  <si>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</si>
  <si>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</si>
  <si>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</si>
  <si>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</si>
  <si>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</si>
  <si>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</si>
  <si>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</si>
  <si>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</si>
  <si>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</si>
  <si>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</si>
  <si>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</si>
  <si>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</si>
  <si>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</si>
  <si>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</si>
  <si>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</si>
  <si>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</si>
  <si>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</si>
  <si>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</si>
  <si>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</si>
  <si>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</si>
  <si>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</si>
  <si>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</si>
  <si>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</si>
  <si>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</si>
  <si>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</si>
  <si>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</si>
  <si>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</si>
  <si>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</si>
  <si>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</si>
  <si>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</si>
  <si>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</si>
  <si>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</si>
  <si>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</si>
  <si>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</si>
  <si>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</si>
  <si>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</si>
  <si>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</si>
  <si>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</si>
  <si>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</si>
  <si>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</si>
  <si>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</si>
  <si>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</si>
  <si>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</si>
  <si>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</si>
  <si>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</si>
  <si>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</si>
  <si>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</si>
  <si>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</si>
  <si>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</si>
  <si>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</si>
  <si>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</si>
  <si>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</si>
  <si>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</si>
  <si>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</si>
  <si>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</si>
  <si>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</si>
  <si>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</si>
  <si>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</si>
  <si>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</si>
  <si>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</si>
  <si>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</si>
  <si>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</si>
  <si>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</si>
  <si>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</si>
  <si>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</si>
  <si>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</si>
  <si>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</si>
  <si>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</si>
  <si>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</si>
  <si>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</si>
  <si>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</si>
  <si>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</si>
  <si>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</si>
  <si>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</si>
  <si>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</si>
  <si>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</si>
  <si>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</si>
  <si>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</si>
  <si>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</si>
  <si>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</si>
  <si>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</si>
  <si>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</si>
  <si>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</si>
  <si>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</si>
  <si>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</si>
  <si>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</si>
  <si>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</si>
  <si>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</si>
  <si>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</si>
  <si>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</si>
  <si>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</si>
  <si>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</si>
  <si>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</si>
  <si>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</si>
  <si>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</si>
  <si>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</si>
  <si>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</si>
  <si>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</si>
  <si>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</si>
  <si>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</si>
  <si>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</si>
  <si>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</si>
  <si>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</si>
  <si>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</si>
  <si>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</si>
  <si>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</si>
  <si>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</si>
  <si>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</si>
  <si>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</si>
  <si>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</si>
  <si>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</si>
  <si>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</si>
  <si>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</si>
  <si>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</si>
  <si>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</si>
  <si>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</si>
  <si>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</si>
  <si>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</si>
  <si>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</si>
  <si>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</si>
  <si>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</si>
  <si>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</si>
  <si>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</si>
  <si>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</si>
  <si>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</si>
  <si>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</si>
  <si>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</si>
  <si>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</si>
  <si>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</si>
  <si>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</si>
  <si>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</si>
  <si>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</si>
  <si>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</si>
  <si>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</si>
  <si>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</si>
  <si>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</si>
  <si>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</si>
  <si>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</si>
  <si>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</si>
  <si>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</si>
  <si>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</si>
  <si>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</si>
  <si>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</si>
  <si>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</si>
  <si>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</si>
  <si>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</si>
  <si>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</si>
  <si>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</si>
  <si>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</si>
  <si>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</si>
  <si>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</si>
  <si>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</si>
  <si>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</si>
  <si>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</si>
  <si>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</si>
  <si>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</si>
  <si>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</si>
  <si>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</si>
  <si>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</si>
  <si>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</si>
  <si>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</si>
  <si>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</si>
  <si>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</si>
  <si>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</si>
  <si>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</si>
  <si>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</si>
  <si>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</si>
  <si>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</si>
  <si>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</si>
  <si>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</si>
  <si>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</si>
  <si>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</si>
  <si>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</si>
  <si>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</si>
  <si>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</si>
  <si>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</si>
  <si>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</si>
  <si>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</si>
  <si>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</si>
  <si>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</si>
  <si>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</si>
  <si>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</si>
  <si>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</si>
  <si>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</si>
  <si>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</si>
  <si>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</si>
  <si>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</si>
  <si>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</si>
  <si>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</si>
  <si>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</si>
  <si>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</si>
  <si>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</si>
  <si>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</si>
  <si>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</si>
  <si>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</si>
  <si>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</si>
  <si>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</si>
  <si>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</si>
  <si>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</si>
  <si>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</si>
  <si>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</si>
  <si>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</si>
  <si>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</si>
  <si>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</si>
  <si>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</si>
  <si>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</si>
  <si>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</si>
  <si>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</si>
  <si>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</si>
  <si>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</si>
  <si>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</si>
  <si>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</si>
  <si>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</si>
  <si>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</si>
  <si>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</si>
  <si>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</si>
  <si>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</si>
  <si>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</si>
  <si>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</si>
  <si>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</si>
  <si>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</si>
  <si>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</si>
  <si>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</si>
  <si>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</si>
  <si>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</si>
  <si>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</si>
  <si>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</si>
  <si>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</si>
  <si>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</si>
  <si>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</si>
  <si>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</si>
  <si>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</si>
  <si>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</si>
  <si>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</si>
  <si>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</si>
  <si>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</si>
  <si>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</si>
  <si>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</si>
  <si>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</si>
  <si>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</si>
  <si>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</si>
  <si>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</si>
  <si>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</si>
  <si>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</si>
  <si>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</si>
  <si>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</si>
  <si>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</si>
  <si>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</si>
  <si>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</si>
  <si>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</si>
  <si>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</si>
  <si>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</si>
  <si>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</si>
  <si>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</si>
  <si>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</si>
  <si>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</si>
  <si>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</si>
  <si>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</si>
  <si>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</si>
  <si>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</si>
  <si>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</si>
  <si>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</si>
  <si>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</si>
  <si>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</si>
  <si>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</si>
  <si>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</si>
  <si>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</si>
  <si>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</si>
  <si>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</si>
  <si>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</si>
  <si>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</si>
  <si>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</si>
  <si>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</si>
  <si>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</si>
  <si>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</si>
  <si>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</si>
  <si>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</si>
  <si>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</si>
  <si>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</si>
  <si>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</si>
  <si>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</si>
  <si>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</si>
  <si>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</si>
  <si>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</si>
  <si>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</si>
  <si>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</si>
  <si>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</si>
  <si>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</si>
  <si>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</si>
  <si>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</si>
  <si>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</si>
  <si>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</si>
  <si>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</si>
  <si>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</si>
  <si>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</si>
  <si>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</si>
  <si>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</si>
  <si>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</si>
  <si>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</si>
  <si>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</si>
  <si>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</si>
  <si>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</si>
  <si>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</si>
  <si>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</si>
  <si>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</si>
  <si>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</si>
  <si>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</si>
  <si>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</si>
  <si>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</si>
  <si>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</si>
  <si>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</si>
  <si>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</si>
  <si>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</si>
  <si>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</si>
  <si>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</si>
  <si>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</si>
  <si>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</si>
  <si>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</si>
  <si>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</si>
  <si>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</si>
  <si>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</si>
  <si>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</si>
  <si>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</si>
  <si>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</si>
  <si>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</si>
  <si>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</si>
  <si>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</si>
  <si>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</si>
  <si>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</si>
  <si>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</si>
  <si>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</si>
  <si>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</si>
  <si>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</si>
  <si>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</si>
  <si>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</si>
  <si>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</si>
  <si>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</si>
  <si>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</si>
  <si>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</si>
  <si>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</si>
  <si>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</si>
  <si>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</si>
  <si>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</si>
  <si>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</si>
  <si>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</si>
  <si>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</si>
  <si>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</si>
  <si>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</si>
  <si>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</si>
  <si>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</si>
  <si>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</si>
  <si>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</si>
  <si>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</si>
  <si>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</si>
  <si>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</si>
  <si>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</si>
  <si>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</si>
  <si>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</si>
  <si>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</si>
  <si>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</si>
  <si>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</si>
  <si>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</si>
  <si>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</si>
  <si>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</si>
  <si>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</si>
  <si>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</si>
  <si>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</si>
  <si>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</si>
  <si>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</si>
  <si>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</si>
  <si>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</si>
  <si>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</si>
  <si>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</si>
  <si>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</si>
  <si>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</si>
  <si>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</si>
  <si>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</si>
  <si>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</si>
  <si>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</si>
  <si>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</si>
  <si>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</si>
  <si>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</si>
  <si>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</si>
  <si>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</si>
  <si>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</si>
  <si>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</si>
  <si>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</si>
  <si>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</si>
  <si>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</si>
  <si>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</si>
  <si>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</si>
  <si>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</si>
  <si>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</si>
  <si>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</si>
  <si>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</si>
  <si>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</si>
  <si>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</si>
  <si>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</si>
  <si>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</si>
  <si>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</si>
  <si>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</si>
  <si>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</si>
  <si>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</si>
  <si>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</si>
  <si>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</si>
  <si>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</si>
  <si>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</si>
  <si>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</si>
  <si>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</si>
  <si>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</si>
  <si>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</si>
  <si>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</si>
  <si>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</si>
  <si>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</si>
  <si>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</si>
  <si>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</si>
  <si>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</si>
  <si>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</si>
  <si>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</si>
  <si>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</si>
  <si>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</si>
  <si>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</si>
  <si>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</si>
  <si>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</si>
  <si>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</si>
  <si>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</si>
  <si>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</si>
  <si>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</si>
  <si>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</si>
  <si>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</si>
  <si>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</si>
  <si>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</si>
  <si>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</si>
  <si>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</si>
  <si>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</si>
  <si>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</si>
  <si>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</si>
  <si>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</si>
  <si>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</si>
  <si>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</si>
  <si>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</si>
  <si>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</si>
  <si>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</si>
  <si>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</si>
  <si>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</si>
  <si>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</si>
  <si>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</si>
  <si>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</si>
  <si>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</si>
  <si>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</si>
  <si>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</si>
  <si>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</si>
  <si>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</si>
  <si>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</si>
  <si>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</si>
  <si>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</si>
  <si>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</si>
  <si>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</si>
  <si>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</si>
  <si>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</si>
  <si>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</si>
  <si>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</si>
  <si>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</si>
  <si>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</si>
  <si>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</si>
  <si>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</si>
  <si>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</si>
  <si>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</si>
  <si>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</si>
  <si>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</si>
  <si>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</si>
  <si>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</si>
  <si>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</si>
  <si>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</si>
  <si>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</si>
  <si>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</si>
  <si>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</si>
  <si>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</si>
  <si>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</si>
  <si>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</si>
  <si>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</si>
  <si>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</si>
  <si>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</si>
  <si>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</si>
  <si>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</si>
  <si>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</si>
  <si>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</si>
  <si>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</si>
  <si>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</si>
  <si>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</si>
  <si>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</si>
  <si>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</si>
  <si>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</si>
  <si>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</si>
  <si>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</si>
  <si>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</si>
  <si>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</si>
  <si>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</si>
  <si>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</si>
  <si>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</si>
  <si>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</si>
  <si>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</si>
  <si>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</si>
  <si>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</si>
  <si>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</si>
  <si>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</si>
  <si>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</si>
  <si>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</si>
  <si>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</si>
  <si>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</si>
  <si>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</si>
  <si>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</si>
  <si>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</si>
  <si>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</si>
  <si>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</si>
  <si>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</si>
  <si>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</si>
  <si>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</si>
  <si>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</si>
  <si>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</si>
  <si>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</si>
  <si>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</si>
  <si>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</si>
  <si>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</si>
  <si>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</si>
  <si>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</si>
  <si>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</si>
  <si>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</si>
  <si>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</si>
  <si>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</si>
  <si>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</si>
  <si>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</si>
  <si>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</si>
  <si>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</si>
  <si>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</si>
  <si>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</si>
  <si>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</si>
  <si>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</si>
  <si>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</si>
  <si>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</si>
  <si>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</si>
  <si>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</si>
  <si>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</si>
  <si>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</si>
  <si>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</si>
  <si>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</si>
  <si>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</si>
  <si>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</si>
  <si>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</si>
  <si>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</si>
  <si>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</si>
  <si>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</si>
  <si>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</si>
  <si>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</si>
  <si>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</si>
  <si>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</si>
  <si>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</si>
  <si>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</si>
  <si>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</si>
  <si>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</si>
  <si>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</si>
  <si>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</si>
  <si>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</si>
  <si>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</si>
  <si>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</si>
  <si>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</si>
  <si>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</si>
  <si>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</si>
  <si>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</si>
  <si>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</si>
  <si>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</si>
  <si>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</si>
  <si>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</si>
  <si>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</si>
  <si>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</si>
  <si>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</si>
  <si>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</si>
  <si>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</si>
  <si>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</si>
  <si>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</si>
  <si>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</si>
  <si>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</si>
  <si>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</si>
  <si>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</si>
  <si>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</si>
  <si>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</si>
  <si>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</si>
  <si>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</si>
  <si>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</si>
  <si>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</si>
  <si>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</si>
  <si>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</si>
  <si>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</si>
  <si>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</si>
  <si>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</si>
  <si>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</si>
  <si>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</si>
  <si>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</si>
  <si>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</si>
  <si>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</si>
  <si>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</si>
  <si>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</si>
  <si>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</si>
  <si>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</si>
  <si>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</si>
  <si>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</si>
  <si>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</si>
  <si>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</si>
  <si>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</si>
  <si>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</si>
  <si>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</si>
  <si>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</si>
  <si>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</si>
  <si>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</si>
  <si>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</si>
  <si>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</si>
  <si>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</si>
  <si>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</si>
  <si>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</si>
  <si>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</si>
  <si>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</si>
  <si>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</si>
  <si>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</si>
  <si>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</si>
  <si>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</si>
  <si>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</si>
  <si>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</si>
  <si>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</si>
  <si>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</si>
  <si>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</si>
  <si>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</si>
  <si>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</si>
  <si>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</si>
  <si>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</si>
  <si>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</si>
  <si>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</si>
  <si>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</si>
  <si>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</si>
  <si>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</si>
  <si>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</si>
  <si>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</si>
  <si>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</si>
  <si>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</si>
  <si>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</si>
  <si>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</si>
  <si>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</si>
  <si>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</si>
  <si>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</si>
  <si>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</si>
  <si>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</si>
  <si>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</si>
  <si>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</si>
  <si>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</si>
  <si>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</si>
  <si>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</si>
  <si>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</si>
  <si>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</si>
  <si>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</si>
  <si>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</si>
  <si>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</si>
  <si>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</si>
  <si>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</si>
  <si>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</si>
  <si>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</si>
  <si>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</si>
  <si>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</si>
  <si>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</si>
  <si>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</si>
  <si>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</si>
  <si>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</si>
  <si>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</si>
  <si>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</si>
  <si>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</si>
  <si>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</si>
  <si>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</si>
  <si>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</si>
  <si>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</si>
  <si>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</si>
  <si>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</si>
  <si>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</si>
  <si>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</si>
  <si>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</si>
  <si>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</si>
  <si>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</si>
  <si>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</si>
  <si>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</si>
  <si>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</si>
  <si>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</si>
  <si>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</si>
  <si>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</si>
  <si>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</si>
  <si>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</si>
  <si>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</si>
  <si>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</si>
  <si>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</si>
  <si>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</si>
  <si>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</si>
  <si>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</si>
  <si>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</si>
  <si>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</si>
  <si>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</si>
  <si>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</si>
  <si>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</si>
  <si>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</si>
  <si>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</si>
  <si>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</si>
  <si>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</si>
  <si>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</si>
  <si>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</si>
  <si>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</si>
  <si>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</si>
  <si>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</si>
  <si>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</si>
  <si>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</si>
  <si>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</si>
  <si>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</si>
  <si>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</si>
  <si>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</si>
  <si>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</si>
  <si>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</si>
  <si>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</si>
  <si>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</si>
  <si>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</si>
  <si>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</si>
  <si>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</si>
  <si>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</si>
  <si>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</si>
  <si>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</si>
  <si>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</si>
  <si>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</si>
  <si>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</si>
  <si>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</si>
  <si>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</si>
  <si>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</si>
  <si>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</si>
  <si>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</si>
  <si>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</si>
  <si>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</si>
  <si>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</si>
  <si>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</si>
  <si>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</si>
  <si>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</si>
  <si>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</si>
  <si>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</si>
  <si>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</si>
  <si>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</si>
  <si>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</si>
  <si>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</si>
  <si>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</si>
  <si>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</si>
  <si>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</si>
  <si>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</si>
  <si>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</si>
  <si>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</si>
  <si>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</si>
  <si>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</si>
  <si>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</si>
  <si>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</si>
  <si>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</si>
  <si>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</si>
  <si>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</si>
  <si>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</si>
  <si>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</si>
  <si>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</si>
  <si>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</si>
  <si>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</si>
  <si>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</si>
  <si>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</si>
  <si>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</si>
  <si>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</si>
  <si>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</si>
  <si>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</si>
  <si>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</si>
  <si>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</si>
  <si>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</si>
  <si>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</si>
  <si>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</si>
  <si>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</si>
  <si>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</si>
  <si>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</si>
  <si>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</si>
  <si>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</si>
  <si>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</si>
  <si>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</si>
  <si>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</si>
  <si>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</si>
  <si>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</si>
  <si>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</si>
  <si>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</si>
  <si>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</si>
  <si>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</si>
  <si>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</si>
  <si>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</si>
  <si>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</si>
  <si>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</si>
  <si>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</si>
  <si>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</si>
  <si>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</si>
  <si>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</si>
  <si>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</si>
  <si>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</si>
  <si>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</si>
  <si>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</si>
  <si>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</si>
  <si>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</si>
  <si>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</si>
  <si>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</si>
  <si>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</si>
  <si>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</si>
  <si>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</si>
  <si>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</si>
  <si>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</si>
  <si>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</si>
  <si>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</si>
  <si>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</si>
  <si>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</si>
  <si>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</si>
  <si>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</si>
  <si>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</si>
  <si>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</si>
  <si>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</si>
  <si>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</si>
  <si>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</si>
  <si>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</si>
  <si>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</si>
  <si>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</si>
  <si>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</si>
  <si>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</si>
  <si>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</si>
  <si>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</si>
  <si>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</si>
  <si>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</si>
  <si>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</si>
  <si>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</si>
  <si>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</si>
  <si>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</si>
  <si>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</si>
  <si>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</si>
  <si>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</si>
  <si>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</si>
  <si>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</si>
  <si>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</si>
  <si>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</si>
  <si>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</si>
  <si>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</si>
  <si>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</si>
  <si>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</si>
  <si>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</si>
  <si>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</si>
  <si>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</si>
  <si>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</si>
  <si>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</si>
  <si>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</si>
  <si>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</si>
  <si>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</si>
  <si>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</si>
  <si>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</si>
  <si>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</si>
  <si>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</si>
  <si>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</si>
  <si>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</si>
  <si>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</si>
  <si>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</si>
  <si>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</si>
  <si>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</si>
  <si>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</si>
  <si>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</si>
  <si>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</si>
  <si>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</si>
  <si>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</si>
  <si>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</si>
  <si>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</si>
  <si>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</si>
  <si>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</si>
  <si>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</si>
  <si>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</si>
  <si>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</si>
  <si>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</si>
  <si>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</si>
  <si>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</si>
  <si>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</si>
  <si>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</si>
  <si>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</si>
  <si>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</si>
  <si>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</si>
  <si>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</si>
  <si>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</si>
  <si>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</si>
  <si>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</si>
  <si>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</si>
  <si>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</si>
  <si>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</si>
  <si>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</si>
  <si>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</si>
  <si>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</si>
  <si>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</si>
  <si>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</si>
  <si>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</si>
  <si>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</si>
  <si>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</si>
  <si>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</si>
  <si>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</si>
  <si>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</si>
  <si>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</si>
  <si>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</si>
  <si>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</si>
  <si>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</si>
  <si>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</si>
  <si>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</si>
  <si>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</si>
  <si>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</si>
  <si>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</si>
  <si>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</si>
  <si>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</si>
  <si>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</si>
  <si>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</si>
  <si>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</si>
  <si>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</si>
  <si>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</si>
  <si>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</si>
  <si>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</si>
  <si>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</si>
  <si>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</si>
  <si>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</si>
  <si>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</si>
  <si>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</si>
  <si>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</si>
  <si>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</si>
  <si>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</si>
  <si>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</si>
  <si>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</si>
  <si>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</si>
  <si>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</si>
  <si>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</si>
  <si>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</si>
  <si>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</si>
  <si>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</si>
  <si>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</si>
  <si>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</si>
  <si>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</si>
  <si>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</si>
  <si>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</si>
  <si>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</si>
  <si>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</si>
  <si>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</si>
  <si>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</si>
  <si>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</si>
  <si>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</si>
  <si>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</si>
  <si>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</si>
  <si>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</si>
  <si>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</si>
  <si>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</si>
  <si>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</si>
  <si>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</si>
  <si>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</si>
  <si>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</si>
  <si>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</si>
  <si>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</si>
  <si>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</si>
  <si>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</si>
  <si>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</si>
  <si>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</si>
  <si>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</si>
  <si>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</si>
  <si>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</si>
  <si>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</si>
  <si>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</si>
  <si>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</si>
  <si>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</si>
  <si>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</si>
  <si>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</si>
  <si>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</si>
  <si>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</si>
  <si>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</si>
  <si>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</si>
  <si>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</si>
  <si>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</si>
  <si>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</si>
  <si>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</si>
  <si>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</si>
  <si>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</si>
  <si>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</si>
  <si>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</si>
  <si>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</si>
  <si>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</si>
  <si>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</si>
  <si>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</si>
  <si>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</si>
  <si>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</si>
  <si>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</si>
  <si>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</si>
  <si>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</si>
  <si>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</si>
  <si>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</si>
  <si>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</si>
  <si>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</si>
  <si>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</si>
  <si>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</si>
  <si>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</si>
  <si>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</si>
  <si>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</si>
  <si>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</si>
  <si>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</si>
  <si>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</si>
  <si>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</si>
  <si>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</si>
  <si>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</si>
  <si>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</si>
  <si>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</si>
  <si>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</si>
  <si>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</si>
  <si>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</si>
  <si>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</si>
  <si>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</si>
  <si>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</si>
  <si>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</si>
  <si>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</si>
  <si>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</si>
  <si>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</si>
  <si>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</si>
  <si>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</si>
  <si>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</si>
  <si>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</si>
  <si>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</si>
  <si>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</si>
  <si>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</si>
  <si>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</si>
  <si>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</si>
  <si>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</si>
  <si>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</si>
  <si>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</si>
  <si>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</si>
  <si>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</si>
  <si>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</si>
  <si>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</si>
  <si>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</si>
  <si>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</si>
  <si>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</si>
  <si>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</si>
  <si>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</si>
  <si>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</si>
  <si>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</si>
  <si>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</si>
  <si>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</si>
  <si>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</si>
  <si>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</si>
  <si>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</si>
  <si>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</si>
  <si>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</si>
  <si>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</si>
  <si>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</si>
  <si>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</si>
  <si>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</si>
  <si>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</si>
  <si>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</si>
  <si>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</si>
  <si>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</si>
  <si>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</si>
  <si>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</si>
  <si>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</si>
  <si>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</si>
  <si>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</si>
  <si>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</si>
  <si>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</si>
  <si>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</si>
  <si>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</si>
  <si>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</si>
  <si>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</si>
  <si>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</si>
  <si>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</si>
  <si>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</si>
  <si>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</si>
  <si>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</si>
  <si>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</si>
  <si>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</si>
  <si>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</si>
  <si>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</si>
  <si>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</si>
  <si>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</si>
  <si>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</si>
  <si>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</si>
  <si>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</si>
  <si>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</si>
  <si>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</si>
  <si>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</si>
  <si>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</si>
  <si>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</si>
  <si>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</si>
  <si>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</si>
  <si>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</si>
  <si>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</si>
  <si>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</si>
  <si>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</si>
  <si>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</si>
  <si>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</si>
  <si>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</si>
  <si>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</si>
  <si>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</si>
  <si>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</si>
  <si>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</si>
  <si>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</si>
  <si>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</si>
  <si>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</si>
  <si>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</si>
  <si>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</si>
  <si>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</si>
  <si>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</si>
  <si>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</si>
  <si>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</si>
  <si>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</si>
  <si>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</si>
  <si>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</si>
  <si>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</si>
  <si>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</si>
  <si>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</si>
  <si>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</si>
  <si>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</si>
  <si>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</si>
  <si>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</si>
  <si>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</si>
  <si>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</si>
  <si>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</si>
  <si>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</si>
  <si>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</si>
  <si>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</si>
  <si>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</si>
  <si>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</si>
  <si>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</si>
  <si>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</si>
  <si>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</si>
  <si>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</si>
  <si>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</si>
  <si>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</si>
  <si>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</si>
  <si>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</si>
  <si>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</si>
  <si>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</si>
  <si>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</si>
  <si>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</si>
  <si>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</si>
  <si>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</si>
  <si>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</si>
  <si>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</si>
  <si>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</si>
  <si>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</si>
  <si>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</si>
  <si>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</si>
  <si>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</si>
  <si>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</si>
  <si>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</si>
  <si>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</si>
  <si>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</si>
  <si>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</si>
  <si>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</si>
  <si>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</si>
  <si>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</si>
  <si>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</si>
  <si>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</si>
  <si>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</si>
  <si>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</si>
  <si>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</si>
  <si>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</si>
  <si>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</si>
  <si>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</si>
  <si>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</si>
  <si>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</si>
  <si>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</si>
  <si>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</si>
  <si>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</si>
  <si>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</si>
  <si>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</si>
  <si>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</si>
  <si>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</si>
  <si>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</si>
  <si>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</si>
  <si>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</si>
  <si>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</si>
  <si>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</si>
  <si>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</si>
  <si>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</si>
  <si>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</si>
  <si>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</si>
  <si>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</si>
  <si>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</si>
  <si>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</si>
  <si>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</si>
  <si>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</si>
  <si>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</si>
  <si>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</si>
  <si>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</si>
  <si>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</si>
  <si>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</si>
  <si>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</si>
  <si>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</si>
  <si>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</si>
  <si>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</si>
  <si>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</si>
  <si>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</si>
  <si>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</si>
  <si>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</si>
  <si>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</si>
  <si>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</si>
  <si>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</si>
  <si>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</si>
  <si>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</si>
  <si>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</si>
  <si>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</si>
  <si>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</si>
  <si>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</si>
  <si>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</si>
  <si>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</si>
  <si>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</si>
  <si>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</si>
  <si>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</si>
  <si>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</si>
  <si>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</si>
  <si>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</si>
  <si>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</si>
  <si>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</si>
  <si>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</si>
  <si>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</si>
  <si>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</si>
  <si>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</si>
  <si>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</si>
  <si>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</si>
  <si>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</si>
  <si>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</si>
  <si>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</si>
  <si>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</si>
  <si>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</si>
  <si>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</si>
  <si>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</si>
  <si>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</si>
  <si>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</si>
  <si>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</si>
  <si>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</si>
  <si>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</si>
  <si>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</si>
  <si>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</si>
  <si>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</si>
  <si>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</si>
  <si>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</si>
  <si>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</si>
  <si>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</si>
  <si>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</si>
  <si>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</si>
  <si>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</si>
  <si>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</si>
  <si>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</si>
  <si>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</si>
  <si>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</si>
  <si>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</si>
  <si>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</si>
  <si>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</si>
  <si>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</si>
  <si>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</si>
  <si>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</si>
  <si>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</si>
  <si>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</si>
  <si>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</si>
  <si>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</si>
  <si>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</si>
  <si>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</si>
  <si>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</si>
  <si>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</si>
  <si>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</si>
  <si>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</si>
  <si>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</si>
  <si>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</si>
  <si>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</si>
  <si>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</si>
  <si>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</si>
  <si>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</si>
  <si>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</si>
  <si>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</si>
  <si>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</si>
  <si>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</si>
  <si>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</si>
  <si>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</si>
  <si>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</si>
  <si>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</si>
  <si>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</si>
  <si>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</si>
  <si>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</si>
  <si>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</si>
  <si>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</si>
  <si>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</si>
  <si>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</si>
  <si>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</si>
  <si>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</si>
  <si>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</si>
  <si>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</si>
  <si>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</si>
  <si>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</si>
  <si>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</si>
  <si>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</si>
  <si>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</si>
  <si>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</si>
  <si>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</si>
  <si>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</si>
  <si>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</si>
  <si>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</si>
  <si>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</si>
  <si>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</si>
  <si>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</si>
  <si>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</si>
  <si>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</si>
  <si>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</si>
  <si>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</si>
  <si>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</si>
  <si>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</si>
  <si>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</si>
  <si>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</si>
  <si>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</si>
  <si>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</si>
  <si>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</si>
  <si>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</si>
  <si>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</si>
  <si>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</si>
  <si>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</si>
  <si>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</si>
  <si>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</si>
  <si>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</si>
  <si>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</si>
  <si>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</si>
  <si>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</si>
  <si>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</si>
  <si>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</si>
  <si>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</si>
  <si>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</si>
  <si>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</si>
  <si>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</si>
  <si>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</si>
  <si>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</si>
  <si>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</si>
  <si>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</si>
  <si>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</si>
  <si>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</si>
  <si>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</si>
  <si>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</si>
  <si>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</si>
  <si>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</si>
  <si>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</si>
  <si>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</si>
  <si>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</si>
  <si>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</si>
  <si>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</si>
  <si>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</si>
  <si>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</si>
  <si>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</si>
  <si>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</si>
  <si>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</si>
  <si>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</si>
  <si>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</si>
  <si>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</si>
  <si>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</si>
  <si>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</si>
  <si>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</si>
  <si>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</si>
  <si>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</si>
  <si>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</si>
  <si>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</si>
  <si>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</si>
  <si>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</si>
  <si>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</si>
  <si>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</si>
  <si>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</si>
  <si>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</si>
  <si>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</si>
  <si>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</si>
  <si>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</si>
  <si>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</si>
  <si>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</si>
  <si>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</si>
  <si>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</si>
  <si>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</si>
  <si>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</si>
  <si>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</si>
  <si>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</si>
  <si>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</si>
  <si>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</si>
  <si>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</si>
  <si>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</si>
  <si>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</si>
  <si>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</si>
  <si>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</si>
  <si>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</si>
  <si>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</si>
  <si>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</si>
  <si>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</si>
  <si>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</si>
  <si>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</si>
  <si>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</si>
  <si>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</si>
  <si>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</si>
  <si>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</si>
  <si>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</si>
  <si>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</si>
  <si>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</si>
  <si>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</si>
  <si>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</si>
  <si>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</si>
  <si>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</si>
  <si>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</si>
  <si>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</si>
  <si>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</si>
  <si>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</si>
  <si>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</si>
  <si>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</si>
  <si>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</si>
  <si>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</si>
  <si>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</si>
  <si>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</si>
  <si>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</si>
  <si>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</si>
  <si>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</si>
  <si>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</si>
  <si>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</si>
  <si>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</si>
  <si>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</si>
  <si>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</si>
  <si>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</si>
  <si>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</si>
  <si>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</si>
  <si>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</si>
  <si>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</si>
  <si>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</si>
  <si>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</si>
  <si>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</si>
  <si>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</si>
  <si>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</si>
  <si>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</si>
  <si>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</si>
  <si>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</si>
  <si>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</si>
  <si>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</si>
  <si>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</si>
  <si>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</si>
  <si>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</si>
  <si>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</si>
  <si>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</si>
  <si>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</si>
  <si>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</si>
  <si>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</si>
  <si>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</si>
  <si>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</si>
  <si>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</si>
  <si>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</si>
  <si>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</si>
  <si>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</si>
  <si>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</si>
  <si>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</si>
  <si>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</si>
  <si>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</si>
  <si>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</si>
  <si>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</si>
  <si>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</si>
  <si>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</si>
  <si>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</si>
  <si>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</si>
  <si>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</si>
  <si>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</si>
  <si>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</si>
  <si>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</si>
  <si>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</si>
  <si>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</si>
  <si>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</si>
  <si>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</si>
  <si>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</si>
  <si>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</si>
  <si>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</si>
  <si>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</si>
  <si>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</si>
  <si>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</si>
  <si>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</si>
  <si>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</si>
  <si>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</si>
  <si>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</si>
  <si>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</si>
  <si>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</si>
  <si>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</si>
  <si>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</si>
  <si>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</si>
  <si>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</si>
  <si>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</si>
  <si>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</si>
  <si>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</si>
  <si>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</si>
  <si>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</si>
  <si>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</si>
  <si>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</si>
  <si>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</si>
  <si>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</si>
  <si>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</si>
  <si>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</si>
  <si>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</si>
  <si>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</si>
  <si>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</si>
  <si>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</si>
  <si>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</si>
  <si>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</si>
  <si>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</si>
  <si>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</si>
  <si>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</si>
  <si>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</si>
  <si>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</si>
  <si>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</si>
  <si>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</si>
  <si>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</si>
  <si>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</si>
  <si>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</si>
  <si>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</si>
  <si>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</si>
  <si>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</si>
  <si>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</si>
  <si>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</si>
  <si>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</si>
  <si>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</si>
  <si>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</si>
  <si>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</si>
  <si>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</si>
  <si>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</si>
  <si>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</si>
  <si>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</si>
  <si>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</si>
  <si>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</si>
  <si>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</si>
  <si>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</si>
  <si>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</si>
  <si>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</si>
  <si>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</si>
  <si>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</si>
  <si>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</si>
  <si>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</si>
  <si>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</si>
  <si>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</si>
  <si>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</si>
  <si>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</si>
  <si>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</si>
  <si>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</si>
  <si>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</si>
  <si>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</si>
  <si>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</si>
  <si>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</si>
  <si>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</si>
  <si>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</si>
  <si>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</si>
  <si>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</si>
  <si>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</si>
  <si>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</si>
  <si>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</si>
  <si>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</si>
  <si>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</si>
  <si>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</si>
  <si>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</si>
  <si>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</si>
  <si>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</si>
  <si>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</si>
  <si>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</si>
  <si>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</si>
  <si>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</si>
  <si>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</si>
  <si>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</si>
  <si>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</si>
  <si>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</si>
  <si>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</si>
  <si>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</si>
  <si>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</si>
  <si>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</si>
  <si>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</si>
  <si>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</si>
  <si>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</si>
  <si>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</si>
  <si>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</si>
  <si>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</si>
  <si>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</si>
  <si>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</si>
  <si>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</si>
  <si>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</si>
  <si>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</si>
  <si>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</si>
  <si>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</si>
  <si>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</si>
  <si>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</si>
  <si>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</si>
  <si>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</si>
  <si>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</si>
  <si>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</si>
  <si>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</si>
  <si>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</si>
  <si>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</si>
  <si>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</si>
  <si>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</si>
  <si>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</si>
  <si>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</si>
  <si>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</si>
  <si>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</si>
  <si>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</si>
  <si>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</si>
  <si>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</si>
  <si>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</si>
  <si>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</si>
  <si>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</si>
  <si>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</si>
  <si>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</si>
  <si>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</si>
  <si>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</si>
  <si>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</si>
  <si>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</si>
  <si>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</si>
  <si>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</si>
  <si>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</si>
  <si>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</si>
  <si>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</si>
  <si>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</si>
  <si>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</si>
  <si>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</si>
  <si>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</si>
  <si>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</si>
  <si>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</si>
  <si>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</si>
  <si>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</si>
  <si>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</si>
  <si>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</si>
  <si>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</si>
  <si>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</si>
  <si>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</si>
  <si>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</si>
  <si>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</si>
  <si>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</si>
  <si>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</si>
  <si>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</si>
  <si>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</si>
  <si>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</si>
  <si>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</si>
  <si>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</si>
  <si>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</si>
  <si>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</si>
  <si>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</si>
  <si>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</si>
  <si>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</si>
  <si>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</si>
  <si>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</si>
  <si>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</si>
  <si>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</si>
  <si>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</si>
  <si>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</si>
  <si>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</si>
  <si>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</si>
  <si>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</si>
  <si>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</si>
  <si>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</si>
  <si>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</si>
  <si>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</si>
  <si>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</si>
  <si>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</si>
  <si>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</si>
  <si>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</si>
  <si>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</si>
  <si>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</si>
  <si>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</si>
  <si>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</si>
  <si>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</si>
  <si>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</si>
  <si>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</si>
  <si>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</si>
  <si>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</si>
  <si>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</si>
  <si>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</si>
  <si>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</si>
  <si>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</si>
  <si>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</si>
  <si>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</si>
  <si>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</si>
  <si>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</si>
  <si>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</si>
  <si>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</si>
  <si>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</si>
  <si>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</si>
  <si>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</si>
  <si>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</si>
  <si>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</si>
  <si>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</si>
  <si>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</si>
  <si>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</si>
  <si>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</si>
  <si>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</si>
  <si>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</si>
  <si>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</si>
  <si>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</si>
  <si>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</si>
  <si>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</si>
  <si>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</si>
  <si>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</si>
  <si>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</si>
  <si>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</si>
  <si>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</si>
  <si>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</si>
  <si>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</si>
  <si>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</si>
  <si>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</si>
  <si>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</si>
  <si>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</si>
  <si>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</si>
  <si>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</si>
  <si>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</si>
  <si>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</si>
  <si>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</si>
  <si>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</si>
  <si>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</si>
  <si>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</si>
  <si>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</si>
  <si>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</si>
  <si>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</si>
  <si>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</si>
  <si>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</si>
  <si>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</si>
  <si>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</si>
  <si>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</si>
  <si>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</si>
  <si>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</si>
  <si>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</si>
  <si>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</si>
  <si>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</si>
  <si>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</si>
  <si>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</si>
  <si>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</si>
  <si>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</si>
  <si>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</si>
  <si>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</si>
  <si>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</si>
  <si>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</si>
  <si>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</si>
  <si>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</si>
  <si>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</si>
  <si>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</si>
  <si>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</si>
  <si>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</si>
  <si>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</si>
  <si>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</si>
  <si>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</si>
  <si>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</si>
  <si>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</si>
  <si>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</si>
  <si>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</si>
  <si>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</si>
  <si>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</si>
  <si>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</si>
  <si>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</si>
  <si>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</si>
  <si>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</si>
  <si>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</si>
  <si>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</si>
  <si>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</si>
  <si>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</si>
  <si>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</si>
  <si>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</si>
  <si>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</si>
  <si>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</si>
  <si>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</si>
  <si>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</si>
  <si>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</si>
  <si>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</si>
  <si>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</si>
  <si>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</si>
  <si>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</si>
  <si>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</si>
  <si>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</si>
  <si>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</si>
  <si>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</si>
  <si>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</si>
  <si>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</si>
  <si>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</si>
  <si>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</si>
  <si>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</si>
  <si>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</si>
  <si>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</si>
  <si>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</si>
  <si>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</si>
  <si>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</si>
  <si>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</si>
  <si>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</si>
  <si>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</si>
  <si>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</si>
  <si>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</si>
  <si>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</si>
  <si>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</si>
  <si>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</si>
  <si>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</si>
  <si>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</si>
  <si>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</si>
  <si>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</si>
  <si>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</si>
  <si>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</si>
  <si>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</si>
  <si>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</si>
  <si>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</si>
  <si>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</si>
  <si>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</si>
  <si>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</si>
  <si>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</si>
  <si>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</si>
  <si>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</si>
  <si>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</si>
  <si>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</si>
  <si>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</si>
  <si>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</si>
  <si>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</si>
  <si>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</si>
  <si>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</si>
  <si>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</si>
  <si>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</si>
  <si>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</si>
  <si>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</si>
  <si>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</si>
  <si>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</si>
  <si>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</si>
  <si>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</si>
  <si>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</si>
  <si>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</si>
  <si>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</si>
  <si>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</si>
  <si>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</si>
  <si>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</si>
  <si>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</si>
  <si>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</si>
  <si>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</si>
  <si>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</si>
  <si>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</si>
  <si>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</si>
  <si>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</si>
  <si>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</si>
  <si>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</si>
  <si>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</si>
  <si>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</si>
  <si>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</si>
  <si>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</si>
  <si>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</si>
  <si>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</si>
  <si>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</si>
  <si>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</si>
  <si>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</si>
  <si>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</si>
  <si>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</si>
  <si>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</si>
  <si>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</si>
  <si>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</si>
  <si>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</si>
  <si>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</si>
  <si>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</si>
  <si>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</si>
  <si>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</si>
  <si>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</si>
  <si>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</si>
  <si>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</si>
  <si>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</si>
  <si>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</si>
  <si>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</si>
  <si>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</si>
  <si>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</si>
  <si>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</si>
  <si>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</si>
  <si>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</si>
  <si>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</si>
  <si>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</si>
  <si>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</si>
  <si>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</si>
  <si>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</si>
  <si>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</si>
  <si>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</si>
  <si>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</si>
  <si>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</si>
  <si>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</si>
  <si>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</si>
  <si>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</si>
  <si>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</si>
  <si>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</si>
  <si>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</si>
  <si>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</si>
  <si>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</si>
  <si>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</si>
  <si>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</si>
  <si>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</si>
  <si>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</si>
  <si>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</si>
  <si>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</si>
  <si>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</si>
  <si>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</si>
  <si>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</si>
  <si>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</si>
  <si>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</si>
  <si>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</si>
  <si>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</si>
  <si>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</si>
  <si>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</si>
  <si>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</si>
  <si>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</si>
  <si>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</si>
  <si>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</si>
  <si>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</si>
  <si>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</si>
  <si>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</si>
  <si>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</si>
  <si>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</si>
  <si>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</si>
  <si>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</si>
  <si>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</si>
  <si>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</si>
  <si>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</si>
  <si>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</si>
  <si>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</si>
  <si>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</si>
  <si>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</si>
  <si>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</si>
  <si>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</si>
  <si>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</si>
  <si>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</si>
  <si>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</si>
  <si>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</si>
  <si>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</si>
  <si>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</si>
  <si>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</si>
  <si>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</si>
  <si>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</si>
  <si>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</si>
  <si>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</si>
  <si>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</si>
  <si>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</si>
  <si>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</si>
  <si>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</si>
  <si>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</si>
  <si>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</si>
  <si>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</si>
  <si>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</si>
  <si>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</si>
  <si>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</si>
  <si>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</si>
  <si>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</si>
  <si>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</si>
  <si>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</si>
  <si>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</si>
  <si>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</si>
  <si>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</si>
  <si>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</si>
  <si>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</si>
  <si>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</si>
  <si>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</si>
  <si>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</si>
  <si>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</si>
  <si>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</si>
  <si>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</si>
  <si>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</si>
  <si>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</si>
  <si>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</si>
  <si>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</si>
  <si>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</si>
  <si>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</si>
  <si>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</si>
  <si>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</si>
  <si>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</si>
  <si>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</si>
  <si>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</si>
  <si>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</si>
  <si>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</si>
  <si>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</si>
  <si>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</si>
  <si>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</si>
  <si>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</si>
  <si>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</si>
  <si>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</si>
  <si>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</si>
  <si>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</si>
  <si>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</si>
  <si>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</si>
  <si>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</si>
  <si>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</si>
  <si>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</si>
  <si>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</si>
  <si>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</si>
  <si>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</si>
  <si>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</si>
  <si>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</si>
  <si>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</si>
  <si>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</si>
  <si>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</si>
  <si>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</si>
  <si>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</si>
  <si>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</si>
  <si>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</si>
  <si>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</si>
  <si>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</si>
  <si>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</si>
  <si>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</si>
  <si>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</si>
  <si>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</si>
  <si>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</si>
  <si>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</si>
  <si>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</si>
  <si>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</si>
  <si>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</si>
  <si>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</si>
  <si>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</si>
  <si>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</si>
  <si>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</si>
  <si>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</si>
  <si>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</si>
  <si>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</si>
  <si>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</si>
  <si>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</si>
  <si>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</si>
  <si>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</si>
  <si>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</si>
  <si>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</si>
  <si>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</si>
  <si>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</si>
  <si>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</si>
  <si>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</si>
  <si>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</si>
  <si>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</si>
  <si>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</si>
  <si>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</si>
  <si>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</si>
  <si>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</si>
  <si>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</si>
  <si>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</si>
  <si>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</si>
  <si>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</si>
  <si>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</si>
  <si>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</si>
  <si>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</si>
  <si>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</si>
  <si>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</si>
  <si>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</si>
  <si>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</si>
  <si>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</si>
  <si>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</si>
  <si>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</si>
  <si>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</si>
  <si>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</si>
  <si>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</si>
  <si>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</si>
  <si>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</si>
  <si>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</si>
  <si>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</si>
  <si>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</si>
  <si>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</si>
  <si>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</si>
  <si>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</si>
  <si>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</si>
  <si>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</si>
  <si>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</si>
  <si>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</si>
  <si>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</si>
  <si>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</si>
  <si>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</si>
  <si>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</si>
  <si>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</si>
  <si>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</si>
  <si>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</si>
  <si>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</si>
  <si>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</si>
  <si>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</si>
  <si>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</si>
  <si>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</si>
  <si>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</si>
  <si>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</si>
  <si>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</si>
  <si>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</si>
  <si>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</si>
  <si>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</si>
  <si>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</si>
  <si>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</si>
  <si>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</si>
  <si>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</si>
  <si>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</si>
  <si>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</si>
  <si>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</si>
  <si>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</si>
  <si>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</si>
  <si>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</si>
  <si>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</si>
  <si>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</si>
  <si>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</si>
  <si>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</si>
  <si>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</si>
  <si>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</si>
  <si>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</si>
  <si>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</si>
  <si>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</si>
  <si>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</si>
  <si>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</si>
  <si>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</si>
  <si>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</si>
  <si>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</si>
  <si>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</si>
  <si>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</si>
  <si>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</si>
  <si>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</si>
  <si>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</si>
  <si>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</si>
  <si>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</si>
  <si>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</si>
  <si>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</si>
  <si>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</si>
  <si>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</si>
  <si>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</si>
  <si>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</si>
  <si>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</si>
  <si>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</si>
  <si>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</si>
  <si>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</si>
  <si>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</si>
  <si>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</si>
  <si>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</si>
  <si>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</si>
  <si>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</si>
  <si>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</si>
  <si>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</si>
  <si>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</si>
  <si>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</si>
  <si>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</si>
  <si>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</si>
  <si>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</si>
  <si>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</si>
  <si>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</si>
  <si>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</si>
  <si>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</si>
  <si>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</si>
  <si>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</si>
  <si>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</si>
  <si>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</si>
  <si>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</si>
  <si>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</si>
  <si>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</si>
  <si>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</si>
  <si>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</si>
  <si>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</si>
  <si>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</si>
  <si>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</si>
  <si>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</si>
  <si>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</si>
  <si>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</si>
  <si>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</si>
  <si>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</si>
  <si>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</si>
  <si>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</si>
  <si>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</si>
  <si>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</si>
  <si>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</si>
  <si>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</si>
  <si>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</si>
  <si>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</si>
  <si>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</si>
  <si>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</si>
  <si>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</si>
  <si>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</si>
  <si>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</si>
  <si>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</si>
  <si>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</si>
  <si>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</si>
  <si>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</si>
  <si>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</si>
  <si>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</si>
  <si>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</si>
  <si>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</si>
  <si>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</si>
  <si>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</si>
  <si>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</si>
  <si>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</si>
  <si>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</si>
  <si>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</si>
  <si>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</si>
  <si>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</si>
  <si>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</si>
  <si>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</si>
  <si>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</si>
  <si>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</si>
  <si>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</si>
  <si>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</si>
  <si>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</si>
  <si>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</si>
  <si>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</si>
  <si>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</si>
  <si>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</si>
  <si>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</si>
  <si>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</si>
  <si>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</si>
  <si>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</si>
  <si>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</si>
  <si>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</si>
  <si>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</si>
  <si>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</si>
  <si>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</si>
  <si>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</si>
  <si>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</si>
  <si>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</si>
  <si>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</si>
  <si>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</si>
  <si>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</si>
  <si>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</si>
  <si>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</si>
  <si>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</si>
  <si>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</si>
  <si>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</si>
  <si>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</si>
  <si>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</si>
  <si>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</si>
  <si>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</si>
  <si>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</si>
  <si>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</si>
  <si>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</si>
  <si>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</si>
  <si>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</si>
  <si>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</si>
  <si>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</si>
  <si>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</si>
  <si>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</si>
  <si>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</si>
  <si>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</si>
  <si>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</si>
  <si>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</si>
  <si>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</si>
  <si>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</si>
  <si>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</si>
  <si>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</si>
  <si>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</si>
  <si>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</si>
  <si>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</si>
  <si>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</si>
  <si>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</si>
  <si>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</si>
  <si>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</si>
  <si>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</si>
  <si>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</si>
  <si>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</si>
  <si>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</si>
  <si>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</si>
  <si>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</si>
  <si>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</si>
  <si>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</si>
  <si>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</si>
  <si>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</si>
  <si>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</si>
  <si>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</si>
  <si>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</si>
  <si>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</si>
  <si>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</si>
  <si>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</si>
  <si>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</si>
  <si>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</si>
  <si>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</si>
  <si>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</si>
  <si>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</si>
  <si>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</si>
  <si>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</si>
  <si>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</si>
  <si>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</si>
  <si>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</si>
  <si>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</si>
  <si>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</si>
  <si>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</si>
  <si>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</si>
  <si>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</si>
  <si>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</si>
  <si>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</si>
  <si>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</si>
  <si>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</si>
  <si>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</si>
  <si>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</si>
  <si>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</si>
  <si>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</si>
  <si>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</si>
  <si>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</si>
  <si>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</si>
  <si>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</si>
  <si>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</si>
  <si>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</si>
  <si>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</si>
  <si>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</si>
  <si>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</si>
  <si>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</si>
  <si>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</si>
  <si>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</si>
  <si>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</si>
  <si>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</si>
  <si>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</si>
  <si>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</si>
  <si>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</si>
  <si>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</si>
  <si>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</si>
  <si>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</si>
  <si>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</si>
  <si>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</si>
  <si>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</si>
  <si>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</si>
  <si>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</si>
  <si>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</si>
  <si>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</si>
  <si>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</si>
  <si>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</si>
  <si>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</si>
  <si>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</si>
  <si>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</si>
  <si>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</si>
  <si>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</si>
  <si>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</si>
  <si>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</si>
  <si>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</si>
  <si>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</si>
  <si>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</si>
  <si>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</si>
  <si>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</si>
  <si>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</si>
  <si>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</si>
  <si>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</si>
  <si>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</si>
  <si>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</si>
  <si>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</si>
  <si>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</si>
  <si>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</si>
  <si>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</si>
  <si>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</si>
  <si>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</si>
  <si>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</si>
  <si>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</si>
  <si>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</si>
  <si>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</si>
  <si>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</si>
  <si>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</si>
  <si>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</si>
  <si>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</si>
  <si>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</si>
  <si>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</si>
  <si>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</si>
  <si>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</si>
  <si>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</si>
  <si>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</si>
  <si>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</si>
  <si>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</si>
  <si>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</si>
  <si>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</si>
  <si>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</si>
  <si>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</si>
  <si>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</si>
  <si>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</si>
  <si>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</si>
  <si>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</si>
  <si>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</si>
  <si>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</si>
  <si>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</si>
  <si>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</si>
  <si>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</si>
  <si>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</si>
  <si>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</si>
  <si>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</si>
  <si>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</si>
  <si>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</si>
  <si>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</si>
  <si>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</si>
  <si>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</si>
  <si>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</si>
  <si>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</si>
  <si>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</si>
  <si>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</si>
  <si>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</si>
  <si>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</si>
  <si>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</si>
  <si>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</si>
  <si>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</si>
  <si>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</si>
  <si>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</si>
  <si>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</si>
  <si>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</si>
  <si>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</si>
  <si>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</si>
  <si>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</si>
  <si>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</si>
  <si>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</si>
  <si>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</si>
  <si>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</si>
  <si>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</si>
  <si>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</si>
  <si>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</si>
  <si>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</si>
  <si>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</si>
  <si>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</si>
  <si>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</si>
  <si>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</si>
  <si>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</si>
  <si>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</si>
  <si>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</si>
  <si>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</si>
  <si>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</si>
  <si>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</si>
  <si>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</si>
  <si>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</si>
  <si>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</si>
  <si>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</si>
  <si>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</si>
  <si>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</si>
  <si>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</si>
  <si>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</si>
  <si>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</si>
  <si>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</si>
  <si>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</si>
  <si>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</si>
  <si>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</si>
  <si>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</si>
  <si>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</si>
  <si>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</si>
  <si>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</si>
  <si>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</si>
  <si>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</si>
  <si>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</si>
  <si>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</si>
  <si>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</si>
  <si>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</si>
  <si>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</si>
  <si>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</si>
  <si>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</si>
  <si>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</si>
  <si>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</si>
  <si>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</si>
  <si>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</si>
  <si>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</si>
  <si>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</si>
  <si>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</si>
  <si>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</si>
  <si>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</si>
  <si>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</si>
  <si>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</si>
  <si>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</si>
  <si>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</si>
  <si>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</si>
  <si>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</si>
  <si>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</si>
  <si>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</si>
  <si>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</si>
  <si>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</si>
  <si>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</si>
  <si>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</si>
  <si>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</si>
  <si>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</si>
  <si>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</si>
  <si>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</si>
  <si>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</si>
  <si>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</si>
  <si>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</si>
  <si>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</si>
  <si>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</si>
  <si>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</si>
  <si>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</si>
  <si>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</si>
  <si>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</si>
  <si>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</si>
  <si>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</si>
  <si>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</si>
  <si>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</si>
  <si>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</si>
  <si>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</si>
  <si>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</si>
  <si>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</si>
  <si>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</si>
  <si>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</si>
  <si>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</si>
  <si>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</si>
  <si>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</si>
  <si>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</si>
  <si>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</si>
  <si>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</si>
  <si>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</si>
  <si>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</si>
  <si>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</si>
  <si>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</si>
  <si>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</si>
  <si>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</si>
  <si>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</si>
  <si>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</si>
  <si>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</si>
  <si>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</si>
  <si>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</si>
  <si>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</si>
  <si>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</si>
  <si>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</si>
  <si>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</si>
  <si>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</si>
  <si>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</si>
  <si>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</si>
  <si>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</si>
  <si>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</si>
  <si>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</si>
  <si>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</si>
  <si>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</si>
  <si>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</si>
  <si>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</si>
  <si>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</si>
  <si>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</si>
  <si>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</si>
  <si>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</si>
  <si>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</si>
  <si>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</si>
  <si>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</si>
  <si>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</si>
  <si>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</si>
  <si>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</si>
  <si>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</si>
  <si>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</si>
  <si>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</si>
  <si>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</si>
  <si>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</si>
  <si>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</si>
  <si>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</si>
  <si>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</si>
  <si>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</si>
  <si>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</si>
  <si>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</si>
  <si>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</si>
  <si>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</si>
  <si>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</si>
  <si>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</si>
  <si>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</si>
  <si>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</si>
  <si>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</si>
  <si>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</si>
  <si>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</si>
  <si>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</si>
  <si>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</si>
  <si>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</si>
  <si>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</si>
  <si>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</si>
  <si>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</si>
  <si>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</si>
  <si>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</si>
  <si>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</si>
  <si>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</si>
  <si>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</si>
  <si>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</si>
  <si>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</si>
  <si>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</si>
  <si>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</si>
  <si>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</si>
  <si>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</si>
  <si>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</si>
  <si>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</si>
  <si>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</si>
  <si>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</si>
  <si>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</si>
  <si>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</si>
  <si>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</si>
  <si>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</si>
  <si>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</si>
  <si>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</si>
  <si>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</si>
  <si>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</si>
  <si>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</si>
  <si>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</si>
  <si>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</si>
  <si>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</si>
  <si>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</si>
  <si>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</si>
  <si>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</si>
  <si>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</si>
  <si>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</si>
  <si>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</si>
  <si>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</si>
  <si>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</si>
  <si>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</si>
  <si>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</si>
  <si>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</si>
  <si>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</si>
  <si>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</si>
  <si>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</si>
  <si>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</si>
  <si>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</si>
  <si>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</si>
  <si>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</si>
  <si>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</si>
  <si>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</si>
  <si>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</si>
  <si>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</si>
  <si>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</si>
  <si>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</si>
  <si>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</si>
  <si>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</si>
  <si>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</si>
  <si>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</si>
  <si>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</si>
  <si>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</si>
  <si>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</si>
  <si>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</si>
  <si>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</si>
  <si>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</si>
  <si>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</si>
  <si>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</si>
  <si>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</si>
  <si>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</si>
  <si>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</si>
  <si>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</si>
  <si>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</si>
  <si>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</si>
  <si>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</si>
  <si>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</si>
  <si>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</si>
  <si>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</si>
  <si>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</si>
  <si>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</si>
  <si>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</si>
  <si>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</si>
  <si>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</si>
  <si>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</si>
  <si>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</si>
  <si>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</si>
  <si>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</si>
  <si>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</si>
  <si>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</si>
  <si>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</si>
  <si>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</si>
  <si>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</si>
  <si>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</si>
  <si>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</si>
  <si>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</si>
  <si>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</si>
  <si>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</si>
  <si>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</si>
  <si>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</si>
  <si>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</si>
  <si>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</si>
  <si>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</si>
  <si>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</si>
  <si>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</si>
  <si>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</si>
  <si>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</si>
  <si>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</si>
  <si>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</si>
  <si>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</si>
  <si>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</si>
  <si>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</si>
  <si>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</si>
  <si>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</si>
  <si>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</si>
  <si>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</si>
  <si>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</si>
  <si>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</si>
  <si>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</si>
  <si>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</si>
  <si>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</si>
  <si>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</si>
  <si>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</si>
  <si>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</si>
  <si>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</si>
  <si>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</si>
  <si>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</si>
  <si>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</si>
  <si>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</si>
  <si>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</si>
  <si>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</si>
  <si>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</si>
  <si>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</si>
  <si>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</si>
  <si>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</si>
  <si>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</si>
  <si>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</si>
  <si>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</si>
  <si>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</si>
  <si>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</si>
  <si>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</si>
  <si>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</si>
  <si>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</si>
  <si>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</si>
  <si>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</si>
  <si>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</si>
  <si>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</si>
  <si>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</si>
  <si>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</si>
  <si>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</si>
  <si>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</si>
  <si>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</si>
  <si>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</si>
  <si>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</si>
  <si>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</si>
  <si>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</si>
  <si>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</si>
  <si>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</si>
  <si>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</si>
  <si>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</si>
  <si>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</si>
  <si>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</si>
  <si>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</si>
  <si>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</si>
  <si>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</si>
  <si>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</si>
  <si>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</si>
  <si>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</si>
  <si>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</si>
  <si>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</si>
  <si>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</si>
  <si>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</si>
  <si>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</si>
  <si>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</si>
  <si>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</si>
  <si>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</si>
  <si>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</si>
  <si>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</si>
  <si>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</si>
  <si>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</si>
  <si>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</si>
  <si>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</si>
  <si>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</si>
  <si>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</si>
  <si>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</si>
  <si>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</si>
  <si>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</si>
  <si>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</si>
  <si>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</si>
  <si>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</si>
  <si>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</si>
  <si>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</si>
  <si>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</si>
  <si>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</si>
  <si>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</si>
  <si>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</si>
  <si>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</si>
  <si>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</si>
  <si>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</si>
  <si>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</si>
  <si>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</si>
  <si>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</si>
  <si>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</si>
  <si>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</si>
  <si>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</si>
  <si>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</si>
  <si>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</si>
  <si>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</si>
  <si>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</si>
  <si>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</si>
  <si>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</si>
  <si>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</si>
  <si>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</si>
  <si>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</si>
  <si>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</si>
  <si>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</si>
  <si>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</si>
  <si>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</si>
  <si>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</si>
  <si>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</si>
  <si>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</si>
  <si>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</si>
  <si>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</si>
  <si>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</si>
  <si>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</si>
  <si>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</si>
  <si>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</si>
  <si>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</si>
  <si>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</si>
  <si>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</si>
  <si>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</si>
  <si>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</si>
  <si>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</si>
  <si>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</si>
  <si>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</si>
  <si>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</si>
  <si>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</si>
  <si>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</si>
  <si>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</si>
  <si>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</si>
  <si>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</si>
  <si>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</si>
  <si>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</si>
  <si>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</si>
  <si>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</si>
  <si>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</si>
  <si>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</si>
  <si>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</si>
  <si>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</si>
  <si>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</si>
  <si>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</si>
  <si>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</si>
  <si>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</si>
  <si>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</si>
  <si>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</si>
  <si>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</si>
  <si>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</si>
  <si>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</si>
  <si>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</si>
  <si>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</si>
  <si>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</si>
  <si>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</si>
  <si>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</si>
  <si>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</si>
  <si>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</si>
  <si>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</si>
  <si>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</si>
  <si>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</si>
  <si>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</si>
  <si>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</si>
  <si>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</si>
  <si>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</si>
  <si>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</si>
  <si>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</si>
  <si>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</si>
  <si>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</si>
  <si>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</si>
  <si>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</si>
  <si>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</si>
  <si>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</si>
  <si>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</si>
  <si>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</si>
  <si>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</si>
  <si>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</si>
  <si>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</si>
  <si>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</si>
  <si>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</si>
  <si>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</si>
  <si>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</si>
  <si>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</si>
  <si>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</si>
  <si>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</si>
  <si>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</si>
  <si>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</si>
  <si>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</si>
  <si>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</si>
  <si>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</si>
  <si>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</si>
  <si>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</si>
  <si>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</si>
  <si>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</si>
  <si>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</si>
  <si>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</si>
  <si>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</si>
  <si>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</si>
  <si>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</si>
  <si>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</si>
  <si>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</si>
  <si>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</si>
  <si>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</si>
  <si>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</si>
  <si>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</si>
  <si>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</si>
  <si>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</si>
  <si>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</si>
  <si>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</si>
  <si>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</si>
  <si>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</si>
  <si>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</si>
  <si>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</si>
  <si>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</si>
  <si>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</si>
  <si>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</si>
  <si>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</si>
  <si>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</si>
  <si>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</si>
  <si>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</si>
  <si>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</si>
  <si>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</si>
  <si>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</si>
  <si>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</si>
  <si>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</si>
  <si>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</si>
  <si>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</si>
  <si>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</si>
  <si>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</si>
  <si>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</si>
  <si>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</si>
  <si>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</si>
  <si>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</si>
  <si>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</si>
  <si>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</si>
  <si>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</si>
  <si>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</si>
  <si>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</si>
  <si>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</si>
  <si>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</si>
  <si>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</si>
  <si>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</si>
  <si>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</si>
  <si>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</si>
  <si>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</si>
  <si>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</si>
  <si>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</si>
  <si>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</si>
  <si>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</si>
  <si>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</si>
  <si>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</si>
  <si>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</si>
  <si>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</si>
  <si>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</si>
  <si>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</si>
  <si>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</si>
  <si>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</si>
  <si>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</si>
  <si>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</si>
  <si>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</si>
  <si>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</si>
  <si>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</si>
  <si>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</si>
  <si>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</si>
  <si>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</si>
  <si>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</si>
  <si>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</si>
  <si>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</si>
  <si>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</si>
  <si>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</si>
  <si>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</si>
  <si>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</si>
  <si>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</si>
  <si>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</si>
  <si>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</si>
  <si>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</si>
  <si>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</si>
  <si>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</si>
  <si>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</si>
  <si>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</si>
  <si>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</si>
  <si>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</si>
  <si>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</si>
  <si>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</si>
  <si>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</si>
  <si>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</si>
  <si>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</si>
  <si>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</si>
  <si>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</si>
  <si>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</si>
  <si>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</si>
  <si>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</si>
  <si>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</si>
  <si>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</si>
  <si>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</si>
  <si>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</si>
  <si>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</si>
  <si>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</si>
  <si>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</si>
  <si>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</si>
  <si>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</si>
  <si>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</si>
  <si>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</si>
  <si>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</si>
  <si>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</si>
  <si>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</si>
  <si>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</si>
  <si>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</si>
  <si>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</si>
  <si>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</si>
  <si>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</si>
  <si>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</si>
  <si>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</si>
  <si>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</si>
  <si>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</si>
  <si>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</si>
  <si>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</si>
  <si>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</si>
  <si>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</si>
  <si>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</si>
  <si>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</si>
  <si>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</si>
  <si>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</si>
  <si>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</si>
  <si>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</si>
  <si>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</si>
  <si>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</si>
  <si>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</si>
  <si>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</si>
  <si>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</si>
  <si>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</si>
  <si>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</si>
  <si>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</si>
  <si>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</si>
  <si>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</si>
  <si>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</si>
  <si>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</si>
  <si>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</si>
  <si>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</si>
  <si>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</si>
  <si>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</si>
  <si>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</si>
  <si>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</si>
  <si>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</si>
  <si>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</si>
  <si>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</si>
  <si>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</si>
  <si>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</si>
  <si>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</si>
  <si>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</si>
  <si>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</si>
  <si>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</si>
  <si>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</si>
  <si>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</si>
  <si>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</si>
  <si>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</si>
  <si>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</si>
  <si>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</si>
  <si>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</si>
  <si>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</si>
  <si>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</si>
  <si>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</si>
  <si>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</si>
  <si>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</si>
  <si>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</si>
  <si>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</si>
  <si>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</si>
  <si>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</si>
  <si>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</si>
  <si>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</si>
  <si>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</si>
  <si>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</si>
  <si>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</si>
  <si>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</si>
  <si>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</si>
  <si>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</si>
  <si>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</si>
  <si>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</si>
  <si>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</si>
  <si>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</si>
  <si>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</si>
  <si>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</si>
  <si>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</si>
  <si>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</si>
  <si>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</si>
  <si>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</si>
  <si>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</si>
  <si>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</si>
  <si>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</si>
  <si>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</si>
  <si>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</si>
  <si>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</si>
  <si>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</si>
  <si>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</si>
  <si>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</si>
  <si>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</si>
  <si>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</si>
  <si>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</si>
  <si>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</si>
  <si>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</si>
  <si>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</si>
  <si>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</si>
  <si>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</si>
  <si>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</si>
  <si>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</si>
  <si>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</si>
  <si>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</si>
  <si>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</si>
  <si>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</si>
  <si>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</si>
  <si>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</si>
  <si>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</si>
  <si>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</si>
  <si>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</si>
  <si>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</si>
  <si>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</si>
  <si>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</si>
  <si>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</si>
  <si>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</si>
  <si>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</si>
  <si>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</si>
  <si>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</si>
  <si>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</si>
  <si>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</si>
  <si>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</si>
  <si>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</si>
  <si>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</si>
  <si>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</si>
  <si>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</si>
  <si>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</si>
  <si>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</si>
  <si>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</si>
  <si>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</si>
  <si>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</si>
  <si>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</si>
  <si>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</si>
  <si>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</si>
  <si>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</si>
  <si>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</si>
  <si>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</si>
  <si>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</si>
  <si>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</si>
  <si>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</si>
  <si>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</si>
  <si>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</si>
  <si>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</si>
  <si>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</si>
  <si>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</si>
  <si>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</si>
  <si>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</si>
  <si>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</si>
  <si>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</si>
  <si>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</si>
  <si>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</si>
  <si>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</si>
  <si>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</si>
  <si>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</si>
  <si>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</si>
  <si>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</si>
  <si>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</si>
  <si>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</si>
  <si>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</si>
  <si>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</si>
  <si>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</si>
  <si>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</si>
  <si>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</si>
  <si>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</si>
  <si>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</si>
  <si>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</si>
  <si>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</si>
  <si>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</si>
  <si>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</si>
  <si>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</si>
  <si>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</si>
  <si>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</si>
  <si>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</si>
  <si>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</si>
  <si>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</si>
  <si>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</si>
  <si>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</si>
  <si>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</si>
  <si>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</si>
  <si>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</si>
  <si>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</si>
  <si>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</si>
  <si>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</si>
  <si>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</si>
  <si>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</si>
  <si>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</si>
  <si>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</si>
  <si>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</si>
  <si>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</si>
  <si>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</si>
  <si>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</si>
  <si>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</si>
  <si>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</si>
  <si>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</si>
  <si>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</si>
  <si>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</si>
  <si>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</si>
  <si>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</si>
  <si>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</si>
  <si>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</si>
  <si>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</si>
  <si>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</si>
  <si>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</si>
  <si>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</si>
  <si>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</si>
  <si>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</si>
  <si>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</si>
  <si>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</si>
  <si>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</si>
  <si>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</si>
  <si>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</si>
  <si>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</si>
  <si>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</si>
  <si>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</si>
  <si>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</si>
  <si>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</si>
  <si>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</si>
  <si>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</si>
  <si>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</si>
  <si>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</si>
  <si>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</si>
  <si>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</si>
  <si>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</si>
  <si>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</si>
  <si>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</si>
  <si>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</si>
  <si>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</si>
  <si>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</si>
  <si>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</si>
  <si>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</si>
  <si>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</si>
  <si>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</si>
  <si>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</si>
  <si>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</si>
  <si>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</si>
  <si>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</si>
  <si>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</si>
  <si>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</si>
  <si>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</si>
  <si>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</si>
  <si>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</si>
  <si>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</si>
  <si>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</si>
  <si>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</si>
  <si>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</si>
  <si>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</si>
  <si>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</si>
  <si>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</si>
  <si>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</si>
  <si>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</si>
  <si>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</si>
  <si>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</si>
  <si>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</si>
  <si>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</si>
  <si>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</si>
  <si>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</si>
  <si>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</si>
  <si>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</si>
  <si>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</si>
  <si>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</si>
  <si>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</si>
  <si>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</si>
  <si>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</si>
  <si>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</si>
  <si>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</si>
  <si>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</si>
  <si>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</si>
  <si>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</si>
  <si>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</si>
  <si>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</si>
  <si>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</si>
  <si>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</si>
  <si>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</si>
  <si>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</si>
  <si>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</si>
  <si>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</si>
  <si>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</si>
  <si>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</si>
  <si>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</si>
  <si>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</si>
  <si>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</si>
  <si>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</si>
  <si>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</si>
  <si>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</si>
  <si>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</si>
  <si>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</si>
  <si>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</si>
  <si>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</si>
  <si>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</si>
  <si>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</si>
  <si>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</si>
  <si>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</si>
  <si>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</si>
  <si>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</si>
  <si>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</si>
  <si>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</si>
  <si>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</si>
  <si>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</si>
  <si>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</si>
  <si>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</si>
  <si>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</si>
  <si>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</si>
  <si>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</si>
  <si>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</si>
  <si>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</si>
  <si>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</si>
  <si>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</si>
  <si>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</si>
  <si>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</si>
  <si>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</si>
  <si>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</si>
  <si>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</si>
  <si>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</si>
  <si>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</si>
  <si>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</si>
  <si>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</si>
  <si>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</si>
  <si>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</si>
  <si>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</si>
  <si>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</si>
  <si>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</si>
  <si>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</si>
  <si>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</si>
  <si>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</si>
  <si>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</si>
  <si>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</si>
  <si>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</si>
  <si>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</si>
  <si>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</si>
  <si>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</si>
  <si>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</si>
  <si>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</si>
  <si>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</si>
  <si>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</si>
  <si>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</si>
  <si>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</si>
  <si>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</si>
  <si>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</si>
  <si>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</si>
  <si>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</si>
  <si>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</si>
  <si>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</si>
  <si>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</si>
  <si>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</si>
  <si>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</si>
  <si>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</si>
  <si>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</si>
  <si>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</si>
  <si>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</si>
  <si>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</si>
  <si>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</si>
  <si>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</si>
  <si>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</si>
  <si>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</si>
  <si>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</si>
  <si>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</si>
  <si>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</si>
  <si>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</si>
  <si>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</si>
  <si>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</si>
  <si>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</si>
  <si>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</si>
  <si>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</si>
  <si>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</si>
  <si>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</si>
  <si>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</si>
  <si>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</si>
  <si>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</si>
  <si>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</si>
  <si>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</si>
  <si>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</si>
  <si>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</si>
  <si>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</si>
  <si>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</si>
  <si>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</si>
  <si>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</si>
  <si>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</si>
  <si>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</si>
  <si>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</si>
  <si>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</si>
  <si>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</si>
  <si>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</si>
  <si>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</si>
  <si>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</si>
  <si>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</si>
  <si>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</si>
  <si>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</si>
  <si>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</si>
  <si>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</si>
  <si>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</si>
  <si>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</si>
  <si>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</si>
  <si>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</si>
  <si>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</si>
  <si>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</si>
  <si>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</si>
  <si>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</si>
  <si>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</si>
  <si>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</si>
  <si>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</si>
  <si>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</si>
  <si>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</si>
  <si>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</si>
  <si>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</si>
  <si>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</si>
  <si>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</si>
  <si>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</si>
  <si>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</si>
  <si>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</si>
  <si>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</si>
  <si>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</si>
  <si>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</si>
  <si>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</si>
  <si>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</si>
  <si>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</si>
  <si>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</si>
  <si>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</si>
  <si>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</si>
  <si>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</si>
  <si>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</si>
  <si>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</si>
  <si>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</si>
  <si>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</si>
  <si>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</si>
  <si>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</si>
  <si>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</si>
  <si>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</si>
  <si>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</si>
  <si>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</si>
  <si>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</si>
  <si>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</si>
  <si>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</si>
  <si>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</si>
  <si>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</si>
  <si>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</si>
  <si>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</si>
  <si>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</si>
  <si>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</si>
  <si>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</si>
  <si>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</si>
  <si>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</si>
  <si>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</si>
  <si>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</si>
  <si>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</si>
  <si>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</si>
  <si>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</si>
  <si>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</si>
  <si>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</si>
  <si>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</si>
  <si>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</si>
  <si>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</si>
  <si>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</si>
  <si>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</si>
  <si>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</si>
  <si>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</si>
  <si>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</si>
  <si>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</si>
  <si>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</si>
  <si>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</si>
  <si>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</si>
  <si>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</si>
  <si>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</si>
  <si>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</si>
  <si>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</si>
  <si>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</si>
  <si>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</si>
  <si>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</si>
  <si>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</si>
  <si>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</si>
  <si>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</si>
  <si>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</si>
  <si>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</si>
  <si>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</si>
  <si>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</si>
  <si>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</si>
  <si>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</si>
  <si>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</si>
  <si>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</si>
  <si>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</si>
  <si>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</si>
  <si>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</si>
  <si>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</si>
  <si>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</si>
  <si>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</si>
  <si>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</si>
  <si>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</si>
  <si>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</si>
  <si>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</si>
  <si>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</si>
  <si>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</si>
  <si>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</si>
  <si>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</si>
  <si>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</si>
  <si>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</si>
  <si>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</si>
  <si>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</si>
  <si>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</si>
  <si>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</si>
  <si>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</si>
  <si>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</si>
  <si>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</si>
  <si>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</si>
  <si>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</si>
  <si>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</si>
  <si>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</si>
  <si>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</si>
  <si>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</si>
  <si>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</si>
  <si>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</si>
  <si>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</si>
  <si>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</si>
  <si>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</si>
  <si>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</si>
  <si>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</si>
  <si>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</si>
  <si>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</si>
  <si>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</si>
  <si>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</si>
  <si>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</si>
  <si>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</si>
  <si>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</si>
  <si>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</si>
  <si>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</si>
  <si>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</si>
  <si>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</si>
  <si>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</si>
  <si>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</si>
  <si>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</si>
  <si>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</si>
  <si>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</si>
  <si>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</si>
  <si>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</si>
  <si>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</si>
  <si>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</si>
  <si>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</si>
  <si>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</si>
  <si>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</si>
  <si>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</si>
  <si>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</si>
  <si>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</si>
  <si>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</si>
  <si>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</si>
  <si>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</si>
  <si>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</si>
  <si>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</si>
  <si>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</si>
  <si>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</si>
  <si>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</si>
  <si>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</si>
  <si>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</si>
  <si>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</si>
  <si>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</si>
  <si>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</si>
  <si>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</si>
  <si>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</si>
  <si>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</si>
  <si>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</si>
  <si>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</si>
  <si>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</si>
  <si>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</si>
  <si>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</si>
  <si>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</si>
  <si>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</si>
  <si>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</si>
  <si>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</si>
  <si>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</si>
  <si>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</si>
  <si>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</si>
  <si>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</si>
  <si>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</si>
  <si>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</si>
  <si>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</si>
  <si>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</si>
  <si>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</si>
  <si>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</si>
  <si>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</si>
  <si>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</si>
  <si>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</si>
  <si>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</si>
  <si>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</si>
  <si>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</si>
  <si>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</si>
  <si>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</si>
  <si>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</si>
  <si>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</si>
  <si>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</si>
  <si>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</si>
  <si>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</si>
  <si>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</si>
  <si>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</si>
  <si>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</si>
  <si>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</si>
  <si>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</si>
  <si>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</si>
  <si>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</si>
  <si>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</si>
  <si>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</si>
  <si>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</si>
  <si>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</si>
  <si>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</si>
  <si>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</si>
  <si>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</si>
  <si>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</si>
  <si>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</si>
  <si>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</si>
  <si>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</si>
  <si>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</si>
  <si>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</si>
  <si>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</si>
  <si>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</si>
  <si>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</si>
  <si>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</si>
  <si>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</si>
  <si>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</si>
  <si>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</si>
  <si>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</si>
  <si>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</si>
  <si>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</si>
  <si>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</si>
  <si>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</si>
  <si>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</si>
  <si>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</si>
  <si>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</si>
  <si>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</si>
  <si>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</si>
  <si>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</si>
  <si>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</si>
  <si>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</si>
  <si>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</si>
  <si>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</si>
  <si>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</si>
  <si>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</si>
  <si>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</si>
  <si>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</si>
  <si>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</si>
  <si>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</si>
  <si>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</si>
  <si>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</si>
  <si>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</si>
  <si>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</si>
  <si>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</si>
  <si>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</si>
  <si>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</si>
  <si>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</si>
  <si>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</si>
  <si>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</si>
  <si>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</si>
  <si>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</si>
  <si>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</si>
  <si>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</si>
  <si>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</si>
  <si>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</si>
  <si>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</si>
  <si>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</si>
  <si>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</si>
  <si>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</si>
  <si>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</si>
  <si>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</si>
  <si>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</si>
  <si>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</si>
  <si>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</si>
  <si>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</si>
  <si>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</si>
  <si>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</si>
  <si>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</si>
  <si>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</si>
  <si>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</si>
  <si>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</si>
  <si>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</si>
  <si>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</si>
  <si>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</si>
  <si>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</si>
  <si>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</si>
  <si>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</si>
  <si>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</si>
  <si>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</si>
  <si>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</si>
  <si>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</si>
  <si>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</si>
  <si>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</si>
  <si>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</si>
  <si>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</si>
  <si>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</si>
  <si>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</si>
  <si>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</si>
  <si>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</si>
  <si>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</si>
  <si>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</si>
  <si>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</si>
  <si>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</si>
  <si>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</si>
  <si>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</si>
  <si>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</si>
  <si>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</si>
  <si>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</si>
  <si>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</si>
  <si>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</si>
  <si>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</si>
  <si>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</si>
  <si>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</si>
  <si>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</si>
  <si>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</si>
  <si>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</si>
  <si>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</si>
  <si>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</si>
  <si>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</si>
  <si>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</si>
  <si>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</si>
  <si>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</si>
  <si>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</si>
  <si>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</si>
  <si>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</si>
  <si>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</si>
  <si>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</si>
  <si>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</si>
  <si>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</si>
  <si>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</si>
  <si>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</si>
  <si>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</si>
  <si>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</si>
  <si>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</si>
  <si>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</si>
  <si>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</si>
  <si>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</si>
  <si>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</si>
  <si>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</si>
  <si>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</si>
  <si>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</si>
  <si>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</si>
  <si>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</si>
  <si>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</si>
  <si>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</si>
  <si>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</si>
  <si>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</si>
  <si>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</si>
  <si>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</si>
  <si>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</si>
  <si>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</si>
  <si>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</si>
  <si>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</si>
  <si>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</si>
  <si>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</si>
  <si>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</si>
  <si>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</si>
  <si>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</si>
  <si>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</si>
  <si>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</si>
  <si>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</si>
  <si>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</si>
  <si>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</si>
  <si>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</si>
  <si>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</si>
  <si>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</si>
  <si>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</si>
  <si>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</si>
  <si>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</si>
  <si>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</si>
  <si>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</si>
  <si>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</si>
  <si>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</si>
  <si>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</si>
  <si>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</si>
  <si>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</si>
  <si>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</si>
  <si>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</si>
  <si>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</si>
  <si>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</si>
  <si>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</si>
  <si>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</si>
  <si>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</si>
  <si>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</si>
  <si>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</si>
  <si>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</si>
  <si>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</si>
  <si>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</si>
  <si>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</si>
  <si>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</si>
  <si>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</si>
  <si>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</si>
  <si>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</si>
  <si>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</si>
  <si>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</si>
  <si>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</si>
  <si>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</si>
  <si>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</si>
  <si>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</si>
  <si>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</si>
  <si>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</si>
  <si>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</si>
  <si>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</si>
  <si>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</si>
  <si>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</si>
  <si>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</si>
  <si>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</si>
  <si>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</si>
  <si>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</si>
  <si>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</si>
  <si>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</si>
  <si>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</si>
  <si>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</si>
  <si>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</si>
  <si>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</si>
  <si>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</si>
  <si>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</si>
  <si>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</si>
  <si>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</si>
  <si>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</si>
  <si>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</si>
  <si>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</si>
  <si>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</si>
  <si>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</si>
  <si>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</si>
  <si>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</si>
  <si>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</si>
  <si>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</si>
  <si>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</si>
  <si>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</si>
  <si>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</si>
  <si>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</si>
  <si>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</si>
  <si>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</si>
  <si>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</si>
  <si>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</si>
  <si>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</si>
  <si>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</si>
  <si>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</si>
  <si>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</si>
  <si>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</si>
  <si>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</si>
  <si>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</si>
  <si>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</si>
  <si>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</si>
  <si>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</si>
  <si>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</si>
  <si>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</si>
  <si>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</si>
  <si>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</si>
  <si>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</si>
  <si>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</si>
  <si>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</si>
  <si>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</si>
  <si>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</si>
  <si>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</si>
  <si>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</si>
  <si>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</si>
  <si>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</si>
  <si>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</si>
  <si>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</si>
  <si>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</si>
  <si>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</si>
  <si>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</si>
  <si>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</si>
  <si>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</si>
  <si>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</si>
  <si>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</si>
  <si>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</si>
  <si>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</si>
  <si>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</si>
  <si>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</si>
  <si>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</si>
  <si>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</si>
  <si>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</si>
  <si>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</si>
  <si>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</si>
  <si>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</si>
  <si>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</si>
  <si>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</si>
  <si>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</si>
  <si>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</si>
  <si>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</si>
  <si>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</si>
  <si>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</si>
  <si>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</si>
  <si>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</si>
  <si>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</si>
  <si>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</si>
  <si>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</si>
  <si>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</si>
  <si>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</si>
  <si>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</si>
  <si>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</si>
  <si>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</si>
  <si>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</si>
  <si>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</si>
  <si>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</si>
  <si>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</si>
  <si>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</si>
  <si>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</si>
  <si>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</si>
  <si>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</si>
  <si>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</si>
  <si>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</si>
  <si>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</si>
  <si>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</si>
  <si>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</si>
  <si>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</si>
  <si>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</si>
  <si>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</si>
  <si>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</si>
  <si>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</si>
  <si>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</si>
  <si>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</si>
  <si>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</si>
  <si>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</si>
  <si>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</si>
  <si>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</si>
  <si>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</si>
  <si>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</si>
  <si>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</si>
  <si>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</si>
  <si>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</si>
  <si>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</si>
  <si>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</si>
  <si>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</si>
  <si>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</si>
  <si>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</si>
  <si>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</si>
  <si>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</si>
  <si>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</si>
  <si>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</si>
  <si>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</si>
  <si>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</si>
  <si>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</si>
  <si>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</si>
  <si>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</si>
  <si>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</si>
  <si>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</si>
  <si>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</si>
  <si>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</si>
  <si>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</si>
  <si>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</si>
  <si>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</si>
  <si>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</si>
  <si>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</si>
  <si>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</si>
  <si>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</si>
  <si>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</si>
  <si>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</si>
  <si>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</si>
  <si>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</si>
  <si>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</si>
  <si>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</si>
  <si>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</si>
  <si>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</si>
  <si>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</si>
  <si>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</si>
  <si>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</si>
  <si>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</si>
  <si>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</si>
  <si>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</si>
  <si>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</si>
  <si>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</si>
  <si>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</si>
  <si>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</si>
  <si>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</si>
  <si>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</si>
  <si>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</si>
  <si>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</si>
  <si>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</si>
  <si>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</si>
  <si>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</si>
  <si>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</si>
  <si>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</si>
  <si>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</si>
  <si>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</si>
  <si>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</si>
  <si>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</si>
  <si>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</si>
  <si>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</si>
  <si>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</si>
  <si>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</si>
  <si>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</si>
  <si>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</si>
  <si>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</si>
  <si>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</si>
  <si>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</si>
  <si>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</si>
  <si>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</si>
  <si>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</si>
  <si>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</si>
  <si>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</si>
  <si>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</si>
  <si>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</si>
  <si>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</si>
  <si>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</si>
  <si>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</si>
  <si>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</si>
  <si>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</si>
  <si>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</si>
  <si>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</si>
  <si>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</si>
  <si>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</si>
  <si>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</si>
  <si>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</si>
  <si>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</si>
  <si>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</si>
  <si>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</si>
  <si>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</si>
  <si>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</si>
  <si>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</si>
  <si>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</si>
  <si>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</si>
  <si>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</si>
  <si>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</si>
  <si>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</si>
  <si>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</si>
  <si>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</si>
  <si>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</si>
  <si>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</si>
  <si>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</si>
  <si>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</si>
  <si>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</si>
  <si>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</si>
  <si>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</si>
  <si>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</si>
  <si>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</si>
  <si>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</si>
  <si>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</si>
  <si>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</si>
  <si>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</si>
  <si>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</si>
  <si>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</si>
  <si>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</si>
  <si>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</si>
  <si>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</si>
  <si>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</si>
  <si>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</si>
  <si>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</si>
  <si>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</si>
  <si>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</si>
  <si>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</si>
  <si>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</si>
  <si>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</si>
  <si>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</si>
  <si>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</si>
  <si>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</si>
  <si>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</si>
  <si>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</si>
  <si>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</si>
  <si>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</si>
  <si>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</si>
  <si>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</si>
  <si>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</si>
  <si>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</si>
  <si>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</si>
  <si>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</si>
  <si>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</si>
  <si>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</si>
  <si>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</si>
  <si>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</si>
  <si>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</si>
  <si>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</si>
  <si>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</si>
  <si>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</si>
  <si>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</si>
  <si>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</si>
  <si>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</si>
  <si>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</si>
  <si>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</si>
  <si>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</si>
  <si>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</si>
  <si>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</si>
  <si>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</si>
  <si>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</si>
  <si>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</si>
  <si>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</si>
  <si>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</si>
  <si>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</si>
  <si>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</si>
  <si>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</si>
  <si>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</si>
  <si>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</si>
  <si>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</si>
  <si>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</si>
  <si>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</si>
  <si>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</si>
  <si>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</si>
  <si>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</si>
  <si>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</si>
  <si>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</si>
  <si>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</si>
  <si>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</si>
  <si>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</si>
  <si>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</si>
  <si>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</si>
  <si>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</si>
  <si>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</si>
  <si>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</si>
  <si>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</si>
  <si>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</si>
  <si>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</si>
  <si>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</si>
  <si>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</si>
  <si>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</si>
  <si>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</si>
  <si>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</si>
  <si>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</si>
  <si>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</si>
  <si>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</si>
  <si>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</si>
  <si>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</si>
  <si>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</si>
  <si>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</si>
  <si>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</si>
  <si>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</si>
  <si>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</si>
  <si>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</si>
  <si>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</si>
  <si>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</si>
  <si>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</si>
  <si>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</si>
  <si>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</si>
  <si>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</si>
  <si>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</si>
  <si>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</si>
  <si>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</si>
  <si>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</si>
  <si>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</si>
  <si>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</si>
  <si>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</si>
  <si>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</si>
  <si>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</si>
  <si>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</si>
  <si>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</si>
  <si>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</si>
  <si>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</si>
  <si>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</si>
  <si>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</si>
  <si>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</si>
  <si>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</si>
  <si>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</si>
  <si>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</si>
  <si>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</si>
  <si>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</si>
  <si>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</si>
  <si>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</si>
  <si>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</si>
  <si>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</si>
  <si>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</si>
  <si>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</si>
  <si>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</si>
  <si>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</si>
  <si>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</si>
  <si>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</si>
  <si>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</si>
  <si>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</si>
  <si>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</si>
  <si>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</si>
  <si>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</si>
  <si>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</si>
  <si>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</si>
  <si>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</si>
  <si>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</si>
  <si>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</si>
  <si>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</si>
  <si>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</si>
  <si>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</si>
  <si>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</si>
  <si>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</si>
  <si>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</si>
  <si>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</si>
  <si>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</si>
  <si>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</si>
  <si>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</si>
  <si>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</si>
  <si>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</si>
  <si>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</si>
  <si>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</si>
  <si>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</si>
  <si>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</si>
  <si>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</si>
  <si>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</si>
  <si>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</si>
  <si>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</si>
  <si>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</si>
  <si>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</si>
  <si>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</si>
  <si>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</si>
  <si>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</si>
  <si>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</si>
  <si>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</si>
  <si>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</si>
  <si>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</si>
  <si>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</si>
  <si>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</si>
  <si>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</si>
  <si>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</si>
  <si>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</si>
  <si>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</si>
  <si>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</si>
  <si>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</si>
  <si>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</si>
  <si>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</si>
  <si>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</si>
  <si>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</si>
  <si>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</si>
  <si>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</si>
  <si>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</si>
  <si>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</si>
  <si>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</si>
  <si>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</si>
  <si>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</si>
  <si>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</si>
  <si>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</si>
  <si>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</si>
  <si>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</si>
  <si>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</si>
  <si>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</si>
  <si>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</si>
  <si>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</si>
  <si>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</si>
  <si>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</si>
  <si>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</si>
  <si>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</si>
  <si>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</si>
  <si>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</si>
  <si>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</si>
  <si>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</si>
  <si>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</si>
  <si>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</si>
  <si>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</si>
  <si>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</si>
  <si>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</si>
  <si>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</si>
  <si>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</si>
  <si>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</si>
  <si>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</si>
  <si>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</si>
  <si>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</si>
  <si>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</si>
  <si>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</si>
  <si>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</si>
  <si>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</si>
  <si>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</si>
  <si>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</si>
  <si>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</si>
  <si>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</si>
  <si>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</si>
  <si>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</si>
  <si>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</si>
  <si>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</si>
  <si>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</si>
  <si>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</si>
  <si>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</si>
  <si>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</si>
  <si>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</si>
  <si>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</si>
  <si>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</si>
  <si>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</si>
  <si>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</si>
  <si>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</si>
  <si>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</si>
  <si>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</si>
  <si>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</si>
  <si>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</si>
  <si>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</si>
  <si>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</si>
  <si>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</si>
  <si>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</si>
  <si>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</si>
  <si>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</si>
  <si>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</si>
  <si>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</si>
  <si>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</si>
  <si>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</si>
  <si>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</si>
  <si>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</si>
  <si>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</si>
  <si>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</si>
  <si>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</si>
  <si>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</si>
  <si>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</si>
  <si>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</si>
  <si>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</si>
  <si>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</si>
  <si>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</si>
  <si>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</si>
  <si>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</si>
  <si>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</si>
  <si>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</si>
  <si>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</si>
  <si>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</si>
  <si>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</si>
  <si>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</si>
  <si>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</si>
  <si>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</si>
  <si>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</si>
  <si>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</si>
  <si>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</si>
  <si>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</si>
  <si>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</si>
  <si>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</si>
  <si>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</si>
  <si>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</si>
  <si>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</si>
  <si>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</si>
  <si>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</si>
  <si>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</si>
  <si>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</si>
  <si>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</si>
  <si>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</si>
  <si>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</si>
  <si>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</si>
  <si>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</si>
  <si>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</si>
  <si>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</si>
  <si>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</si>
  <si>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</si>
  <si>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</si>
  <si>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</si>
  <si>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</si>
  <si>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</si>
  <si>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</si>
  <si>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</si>
  <si>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</si>
  <si>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</si>
  <si>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</si>
  <si>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</si>
  <si>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</si>
  <si>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</si>
  <si>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</si>
  <si>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</si>
  <si>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</si>
  <si>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</si>
  <si>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</si>
  <si>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</si>
  <si>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</si>
  <si>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</si>
  <si>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</si>
  <si>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</si>
  <si>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</si>
  <si>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</si>
  <si>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</si>
  <si>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</si>
  <si>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</si>
  <si>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</si>
  <si>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</si>
  <si>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</si>
  <si>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</si>
  <si>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</si>
  <si>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</si>
  <si>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</si>
  <si>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</si>
  <si>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</si>
  <si>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</si>
  <si>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</si>
  <si>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</si>
  <si>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</si>
  <si>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</si>
  <si>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</si>
  <si>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</si>
  <si>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</si>
  <si>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</si>
  <si>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</si>
  <si>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</si>
  <si>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</si>
  <si>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</si>
  <si>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</si>
  <si>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</si>
  <si>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</si>
  <si>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</si>
  <si>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</si>
  <si>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</si>
  <si>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</si>
  <si>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</si>
  <si>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</si>
  <si>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</si>
  <si>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</si>
  <si>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</si>
  <si>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</si>
  <si>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</si>
  <si>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</si>
  <si>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</si>
  <si>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</si>
  <si>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</si>
  <si>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</si>
  <si>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</si>
  <si>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</si>
  <si>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</si>
  <si>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</si>
  <si>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</si>
  <si>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</si>
  <si>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</si>
  <si>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</si>
  <si>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</si>
  <si>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</si>
  <si>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</si>
  <si>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</si>
  <si>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</si>
  <si>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</si>
  <si>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</si>
  <si>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</si>
  <si>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</si>
  <si>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</si>
  <si>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</si>
  <si>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</si>
  <si>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</si>
  <si>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</si>
  <si>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</si>
  <si>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</si>
  <si>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</si>
  <si>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</si>
  <si>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</si>
  <si>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</si>
  <si>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</si>
  <si>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</si>
  <si>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</si>
  <si>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</si>
  <si>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</si>
  <si>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</si>
  <si>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</si>
  <si>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</si>
  <si>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</si>
  <si>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</si>
  <si>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</si>
  <si>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</si>
  <si>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</si>
  <si>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</si>
  <si>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</si>
  <si>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</si>
  <si>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</si>
  <si>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</si>
  <si>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</si>
  <si>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</si>
  <si>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</si>
  <si>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</si>
  <si>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</si>
  <si>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</si>
  <si>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</si>
  <si>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</si>
  <si>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</si>
  <si>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</si>
  <si>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</si>
  <si>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</si>
  <si>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</si>
  <si>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</si>
  <si>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</si>
  <si>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</si>
  <si>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</si>
  <si>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</si>
  <si>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</si>
  <si>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</si>
  <si>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</si>
  <si>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</si>
  <si>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</si>
  <si>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</si>
  <si>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</si>
  <si>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</si>
  <si>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</si>
  <si>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</si>
  <si>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</si>
  <si>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</si>
  <si>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</si>
  <si>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</si>
  <si>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</si>
  <si>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</si>
  <si>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</si>
  <si>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</si>
  <si>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</si>
  <si>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</si>
  <si>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</si>
  <si>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</si>
  <si>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</si>
  <si>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</si>
  <si>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</si>
  <si>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</si>
  <si>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</si>
  <si>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</si>
  <si>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</si>
  <si>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</si>
  <si>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</si>
  <si>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</si>
  <si>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</si>
  <si>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</si>
  <si>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</si>
  <si>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</si>
  <si>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</si>
  <si>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</si>
  <si>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</si>
  <si>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</si>
  <si>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</si>
  <si>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</si>
  <si>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</si>
  <si>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</si>
  <si>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</si>
  <si>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</si>
  <si>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</si>
  <si>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</si>
  <si>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</si>
  <si>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</si>
  <si>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</si>
  <si>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</si>
  <si>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</si>
  <si>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</si>
  <si>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</si>
  <si>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</si>
  <si>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</si>
  <si>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</si>
  <si>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</si>
  <si>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</si>
  <si>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</si>
  <si>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</si>
  <si>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</si>
  <si>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</si>
  <si>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</si>
  <si>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</si>
  <si>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</si>
  <si>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</si>
  <si>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</si>
  <si>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</si>
  <si>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</si>
  <si>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</si>
  <si>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</si>
  <si>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</si>
  <si>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</si>
  <si>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</si>
  <si>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</si>
  <si>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</si>
  <si>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</si>
  <si>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</si>
  <si>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</si>
  <si>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</si>
  <si>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</si>
  <si>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</si>
  <si>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</si>
  <si>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</si>
  <si>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</si>
  <si>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</si>
  <si>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</si>
  <si>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</si>
  <si>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</si>
  <si>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</si>
  <si>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</si>
  <si>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</si>
  <si>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</si>
  <si>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</si>
  <si>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</si>
  <si>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</si>
  <si>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</si>
  <si>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</si>
  <si>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</si>
  <si>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</si>
  <si>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</si>
  <si>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</si>
  <si>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</si>
  <si>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</si>
  <si>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</si>
  <si>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</si>
  <si>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</si>
  <si>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</si>
  <si>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</si>
  <si>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</si>
  <si>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</si>
  <si>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</si>
  <si>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</si>
  <si>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</si>
  <si>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</si>
  <si>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</si>
  <si>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</si>
  <si>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</si>
  <si>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</si>
  <si>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</si>
  <si>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</si>
  <si>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</si>
  <si>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</si>
  <si>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</si>
  <si>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</si>
  <si>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</si>
  <si>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</si>
  <si>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</si>
  <si>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</si>
  <si>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</si>
  <si>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</si>
  <si>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</si>
  <si>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</si>
  <si>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</si>
  <si>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</si>
  <si>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</si>
  <si>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</si>
  <si>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</si>
  <si>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</si>
  <si>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</si>
  <si>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</si>
  <si>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</si>
  <si>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</si>
  <si>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</si>
  <si>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</si>
  <si>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</si>
  <si>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</si>
  <si>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</si>
  <si>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</si>
  <si>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</si>
  <si>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</si>
  <si>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</si>
  <si>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</si>
  <si>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</si>
  <si>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</si>
  <si>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</si>
  <si>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</si>
  <si>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</si>
  <si>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</si>
  <si>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</si>
  <si>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</si>
  <si>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</si>
  <si>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</si>
  <si>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</si>
  <si>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</si>
  <si>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</si>
  <si>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</si>
  <si>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</si>
  <si>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</si>
  <si>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</si>
  <si>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</si>
  <si>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</si>
  <si>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</si>
  <si>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</si>
  <si>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</si>
  <si>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</si>
  <si>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</si>
  <si>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</si>
  <si>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</si>
  <si>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</si>
  <si>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</si>
  <si>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</si>
  <si>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</si>
  <si>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</si>
  <si>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</si>
  <si>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</si>
  <si>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</si>
  <si>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</si>
  <si>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</si>
  <si>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</si>
  <si>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</si>
  <si>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</si>
  <si>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</si>
  <si>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</si>
  <si>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</si>
  <si>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</si>
  <si>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</si>
  <si>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</si>
  <si>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</si>
  <si>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</si>
  <si>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</si>
  <si>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</si>
  <si>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</si>
  <si>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</si>
  <si>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</si>
  <si>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</si>
  <si>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</si>
  <si>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</si>
  <si>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</si>
  <si>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</si>
  <si>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</si>
  <si>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</si>
  <si>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</si>
  <si>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</si>
  <si>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</si>
  <si>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</si>
  <si>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</si>
  <si>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</si>
  <si>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</si>
  <si>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</si>
  <si>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</si>
  <si>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</si>
  <si>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</si>
  <si>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</si>
  <si>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</si>
  <si>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</si>
  <si>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</si>
  <si>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</si>
  <si>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</si>
  <si>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</si>
  <si>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</si>
  <si>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</si>
  <si>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</si>
  <si>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</si>
  <si>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</si>
  <si>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</si>
  <si>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</si>
  <si>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</si>
  <si>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</si>
  <si>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</si>
  <si>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</si>
  <si>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</si>
  <si>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</si>
  <si>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</si>
  <si>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</si>
  <si>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</si>
  <si>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</si>
  <si>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</si>
  <si>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</si>
  <si>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</si>
  <si>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</si>
  <si>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</si>
  <si>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</si>
  <si>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</si>
  <si>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</si>
  <si>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</si>
  <si>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</si>
  <si>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</si>
  <si>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</si>
  <si>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</si>
  <si>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</si>
  <si>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</si>
  <si>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</si>
  <si>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</si>
  <si>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</si>
  <si>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</si>
  <si>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</si>
  <si>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</si>
  <si>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</si>
  <si>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</si>
  <si>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</si>
  <si>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</si>
  <si>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</si>
  <si>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</si>
  <si>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</si>
  <si>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</si>
  <si>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</si>
  <si>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</si>
  <si>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</si>
  <si>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</si>
  <si>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</si>
  <si>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</si>
  <si>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</si>
  <si>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</si>
  <si>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</si>
  <si>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</si>
  <si>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</si>
  <si>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</si>
  <si>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</si>
  <si>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</si>
  <si>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</si>
  <si>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</si>
  <si>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</si>
  <si>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</si>
  <si>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</si>
  <si>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</si>
  <si>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</si>
  <si>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</si>
  <si>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</si>
  <si>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</si>
  <si>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</si>
  <si>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</si>
  <si>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</si>
  <si>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</si>
  <si>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</si>
  <si>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</si>
  <si>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</si>
  <si>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</si>
  <si>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</si>
  <si>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</si>
  <si>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</si>
  <si>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</si>
  <si>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</si>
  <si>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</si>
  <si>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</si>
  <si>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</si>
  <si>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</si>
  <si>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</si>
  <si>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</si>
  <si>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</si>
  <si>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</si>
  <si>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</si>
  <si>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</si>
  <si>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</si>
  <si>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</si>
  <si>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</si>
  <si>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</si>
  <si>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</si>
  <si>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</si>
  <si>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</si>
  <si>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</si>
  <si>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</si>
  <si>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</si>
  <si>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</si>
  <si>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</si>
  <si>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</si>
  <si>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</si>
  <si>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</si>
  <si>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</si>
  <si>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</si>
  <si>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</si>
  <si>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</si>
  <si>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</si>
  <si>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</si>
  <si>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</si>
  <si>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</si>
  <si>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</si>
  <si>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</si>
  <si>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</si>
  <si>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</si>
  <si>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</si>
  <si>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</si>
  <si>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</si>
  <si>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</si>
  <si>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</si>
  <si>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</si>
  <si>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</si>
  <si>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</si>
  <si>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</si>
  <si>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</si>
  <si>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</si>
  <si>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</si>
  <si>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</si>
  <si>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</si>
  <si>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</si>
  <si>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</si>
  <si>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</si>
  <si>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</si>
  <si>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</si>
  <si>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</si>
  <si>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</si>
  <si>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</si>
  <si>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</si>
  <si>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</si>
  <si>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</si>
  <si>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</si>
  <si>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</si>
  <si>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</si>
  <si>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</si>
  <si>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</si>
  <si>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</si>
  <si>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</si>
  <si>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</si>
  <si>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</si>
  <si>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</si>
  <si>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</si>
  <si>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</si>
  <si>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</si>
  <si>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</si>
  <si>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</si>
  <si>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</si>
  <si>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</si>
  <si>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</si>
  <si>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</si>
  <si>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</si>
  <si>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</si>
  <si>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</si>
  <si>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</si>
  <si>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</si>
  <si>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</si>
  <si>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</si>
  <si>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</si>
  <si>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</si>
  <si>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</si>
  <si>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</si>
  <si>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</si>
  <si>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</si>
  <si>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</si>
  <si>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</si>
  <si>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</si>
  <si>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</si>
  <si>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</si>
  <si>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</si>
  <si>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</si>
  <si>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</si>
  <si>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</si>
  <si>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</si>
  <si>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</si>
  <si>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</si>
  <si>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</si>
  <si>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</si>
  <si>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</si>
  <si>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</si>
  <si>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</si>
  <si>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</si>
  <si>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</si>
  <si>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</si>
  <si>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</si>
  <si>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</si>
  <si>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</si>
  <si>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</si>
  <si>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</si>
  <si>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</si>
  <si>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</si>
  <si>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</si>
  <si>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</si>
  <si>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</si>
  <si>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</si>
  <si>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</si>
  <si>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</si>
  <si>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</si>
  <si>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</si>
  <si>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</si>
  <si>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</si>
  <si>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</si>
  <si>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</si>
  <si>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</si>
  <si>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</si>
  <si>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</si>
  <si>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</si>
  <si>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</si>
  <si>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</si>
  <si>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</si>
  <si>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</si>
  <si>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</si>
  <si>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</si>
  <si>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</si>
  <si>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</si>
  <si>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</si>
  <si>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</si>
  <si>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</si>
  <si>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</si>
  <si>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</si>
  <si>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</si>
  <si>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</si>
  <si>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</si>
  <si>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</si>
  <si>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</si>
  <si>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</si>
  <si>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</si>
  <si>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</si>
  <si>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</si>
  <si>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</si>
  <si>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</si>
  <si>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</si>
  <si>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</si>
  <si>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</si>
  <si>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</si>
  <si>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</si>
  <si>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</si>
  <si>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</si>
  <si>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</si>
  <si>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</si>
  <si>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</si>
  <si>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</si>
  <si>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</si>
  <si>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</si>
  <si>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</si>
  <si>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</si>
  <si>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</si>
  <si>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</si>
  <si>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</si>
  <si>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</si>
  <si>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</si>
  <si>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</si>
  <si>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</si>
  <si>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</si>
  <si>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</si>
  <si>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</si>
  <si>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</si>
  <si>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</si>
  <si>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</si>
  <si>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</si>
  <si>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</si>
  <si>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</si>
  <si>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</si>
  <si>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</si>
  <si>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</si>
  <si>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</si>
  <si>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</si>
  <si>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</si>
  <si>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</si>
  <si>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</si>
  <si>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</si>
  <si>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</si>
  <si>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</si>
  <si>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</si>
  <si>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</si>
  <si>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</si>
  <si>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</si>
  <si>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</si>
  <si>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</si>
  <si>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</si>
  <si>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</si>
  <si>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</si>
  <si>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</si>
  <si>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</si>
  <si>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</si>
  <si>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</si>
  <si>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</si>
  <si>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</si>
  <si>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</si>
  <si>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</si>
  <si>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</si>
  <si>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</si>
  <si>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</si>
  <si>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</si>
  <si>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</si>
  <si>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</si>
  <si>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</si>
  <si>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</si>
  <si>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</si>
  <si>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</si>
  <si>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</si>
  <si>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</si>
  <si>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</si>
  <si>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</si>
  <si>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</si>
  <si>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</si>
  <si>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</si>
  <si>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</si>
  <si>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</si>
  <si>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</si>
  <si>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</si>
  <si>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</si>
  <si>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</si>
  <si>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</si>
  <si>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</si>
  <si>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</si>
  <si>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</si>
  <si>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</si>
  <si>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</si>
  <si>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</si>
  <si>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</si>
  <si>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</si>
  <si>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</si>
  <si>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</si>
  <si>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</si>
  <si>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</si>
  <si>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</si>
  <si>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</si>
  <si>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</si>
  <si>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</si>
  <si>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</si>
  <si>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</si>
  <si>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</si>
  <si>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</si>
  <si>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</si>
  <si>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</si>
  <si>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</si>
  <si>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</si>
  <si>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</si>
  <si>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</si>
  <si>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</si>
  <si>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</si>
  <si>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</si>
  <si>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</si>
  <si>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</si>
  <si>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</si>
  <si>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</si>
  <si>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</si>
  <si>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</si>
  <si>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</si>
  <si>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</si>
  <si>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</si>
  <si>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</si>
  <si>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</si>
  <si>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</si>
  <si>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</si>
  <si>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</si>
  <si>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</si>
  <si>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</si>
  <si>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</si>
  <si>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</si>
  <si>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</si>
  <si>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</si>
  <si>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</si>
  <si>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</si>
  <si>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</si>
  <si>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</si>
  <si>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</si>
  <si>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</si>
  <si>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</si>
  <si>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</si>
  <si>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</si>
  <si>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</si>
  <si>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</si>
  <si>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</si>
  <si>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</si>
  <si>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</si>
  <si>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</si>
  <si>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</si>
  <si>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</si>
  <si>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</si>
  <si>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</si>
  <si>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</si>
  <si>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</si>
  <si>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</si>
  <si>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</si>
  <si>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</si>
  <si>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</si>
  <si>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</si>
  <si>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</si>
  <si>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</si>
  <si>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</si>
  <si>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</si>
  <si>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</si>
  <si>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</si>
  <si>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</si>
  <si>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</si>
  <si>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</si>
  <si>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</si>
  <si>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</si>
  <si>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</si>
  <si>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</si>
  <si>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</si>
  <si>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</si>
  <si>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</si>
  <si>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</si>
  <si>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</si>
  <si>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</si>
  <si>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</si>
  <si>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</si>
  <si>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</si>
  <si>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</si>
  <si>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</si>
  <si>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</si>
  <si>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</si>
  <si>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</si>
  <si>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</si>
  <si>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</si>
  <si>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</si>
  <si>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</si>
  <si>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</si>
  <si>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</si>
  <si>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</si>
  <si>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</si>
  <si>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</si>
  <si>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</si>
  <si>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</si>
  <si>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</si>
  <si>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</si>
  <si>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</si>
  <si>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</si>
  <si>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</si>
  <si>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</si>
  <si>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</si>
  <si>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</si>
  <si>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</si>
  <si>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</si>
  <si>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</si>
  <si>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</si>
  <si>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</si>
  <si>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</si>
  <si>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</si>
  <si>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</si>
  <si>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</si>
  <si>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</si>
  <si>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</si>
  <si>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</si>
  <si>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</si>
  <si>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</si>
  <si>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</si>
  <si>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</si>
  <si>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</si>
  <si>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</si>
  <si>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</si>
  <si>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</si>
  <si>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</si>
  <si>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</si>
  <si>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</si>
  <si>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</si>
  <si>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</si>
  <si>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</si>
  <si>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</si>
  <si>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</si>
  <si>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</si>
  <si>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</si>
  <si>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</si>
  <si>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</si>
  <si>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</si>
  <si>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</si>
  <si>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</si>
  <si>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</si>
  <si>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</si>
  <si>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</si>
  <si>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</si>
  <si>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</si>
  <si>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</si>
  <si>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</si>
  <si>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</si>
  <si>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</si>
  <si>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</si>
  <si>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</si>
  <si>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</si>
  <si>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</si>
  <si>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</si>
  <si>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</si>
  <si>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</si>
  <si>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</si>
  <si>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</si>
  <si>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</si>
  <si>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</si>
  <si>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</si>
  <si>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</si>
  <si>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</si>
  <si>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</si>
  <si>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</si>
  <si>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</si>
  <si>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</si>
  <si>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</si>
  <si>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</si>
  <si>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</si>
  <si>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</si>
  <si>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</si>
  <si>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</si>
  <si>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</si>
  <si>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</si>
  <si>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</si>
  <si>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</si>
  <si>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</si>
  <si>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</si>
  <si>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</si>
  <si>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</si>
  <si>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</si>
  <si>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</si>
  <si>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</si>
  <si>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</si>
  <si>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</si>
  <si>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</si>
  <si>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</si>
  <si>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</si>
  <si>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</si>
  <si>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</si>
  <si>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</si>
  <si>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</si>
  <si>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</si>
  <si>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</si>
  <si>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</si>
  <si>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</si>
  <si>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</si>
  <si>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</si>
  <si>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</si>
  <si>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</si>
  <si>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</si>
  <si>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</si>
  <si>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</si>
  <si>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</si>
  <si>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</si>
  <si>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</si>
  <si>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</si>
  <si>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</si>
  <si>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</si>
  <si>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</si>
  <si>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</si>
  <si>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</si>
  <si>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</si>
  <si>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</si>
  <si>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</si>
  <si>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</si>
  <si>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</si>
  <si>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</si>
  <si>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</si>
  <si>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</si>
  <si>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</si>
  <si>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</si>
  <si>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</si>
  <si>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</si>
  <si>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</si>
  <si>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</si>
  <si>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</si>
  <si>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</si>
  <si>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</si>
  <si>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</si>
  <si>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</si>
  <si>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</si>
  <si>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</si>
  <si>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</si>
  <si>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</si>
  <si>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</si>
  <si>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</si>
  <si>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</si>
  <si>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</si>
  <si>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</si>
  <si>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</si>
  <si>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</si>
  <si>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</si>
  <si>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</si>
  <si>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</si>
  <si>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</si>
  <si>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</si>
  <si>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</si>
  <si>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</si>
  <si>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</si>
  <si>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</si>
  <si>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</si>
  <si>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</si>
  <si>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</si>
  <si>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</si>
  <si>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</si>
  <si>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</si>
  <si>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</si>
  <si>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</si>
  <si>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</si>
  <si>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</si>
  <si>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</si>
  <si>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</si>
  <si>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</si>
  <si>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</si>
  <si>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</si>
  <si>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</si>
  <si>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</si>
  <si>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</si>
  <si>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</si>
  <si>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</si>
  <si>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</si>
  <si>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</si>
  <si>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</si>
  <si>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</si>
  <si>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</si>
  <si>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</si>
  <si>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</si>
  <si>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</si>
  <si>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</si>
  <si>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</si>
  <si>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</si>
  <si>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</si>
  <si>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</si>
  <si>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</si>
  <si>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</si>
  <si>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</si>
  <si>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</si>
  <si>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</si>
  <si>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</si>
  <si>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</si>
  <si>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</si>
  <si>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</si>
  <si>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</si>
  <si>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</si>
  <si>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</si>
  <si>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</si>
  <si>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</si>
  <si>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</si>
  <si>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</si>
  <si>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</si>
  <si>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</si>
  <si>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</si>
  <si>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</si>
  <si>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</si>
  <si>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</si>
  <si>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</si>
  <si>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</si>
  <si>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</si>
  <si>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</si>
  <si>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</si>
  <si>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</si>
  <si>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</si>
  <si>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</si>
  <si>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</si>
  <si>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</si>
  <si>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</si>
  <si>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</si>
  <si>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</si>
  <si>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</si>
  <si>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</si>
  <si>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</si>
  <si>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</si>
  <si>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</si>
  <si>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</si>
  <si>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</si>
  <si>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</si>
  <si>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</si>
  <si>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</si>
  <si>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</si>
  <si>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</si>
  <si>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</si>
  <si>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</si>
  <si>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</si>
  <si>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</si>
  <si>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</si>
  <si>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</si>
  <si>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</si>
  <si>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</si>
  <si>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</si>
  <si>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</si>
  <si>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</si>
  <si>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</si>
  <si>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</si>
  <si>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</si>
  <si>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</si>
  <si>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</si>
  <si>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</si>
  <si>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</si>
  <si>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</si>
  <si>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</si>
  <si>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</si>
  <si>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</si>
  <si>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</si>
  <si>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</si>
  <si>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</si>
  <si>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</si>
  <si>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</si>
  <si>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</si>
  <si>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</si>
  <si>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</si>
  <si>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</si>
  <si>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</si>
  <si>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</si>
  <si>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</si>
  <si>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</si>
  <si>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</si>
  <si>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</si>
  <si>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</si>
  <si>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</si>
  <si>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</si>
  <si>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</si>
  <si>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</si>
  <si>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</si>
  <si>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</si>
  <si>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</si>
  <si>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</si>
  <si>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</si>
  <si>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</si>
  <si>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</si>
  <si>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</si>
  <si>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</si>
  <si>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</si>
  <si>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</si>
  <si>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</si>
  <si>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</si>
  <si>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</si>
  <si>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</si>
  <si>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</si>
  <si>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</si>
  <si>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</si>
  <si>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</si>
  <si>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</si>
  <si>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</si>
  <si>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</si>
  <si>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</si>
  <si>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</si>
  <si>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</si>
  <si>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</si>
  <si>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</si>
  <si>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</si>
  <si>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</si>
  <si>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</si>
  <si>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</si>
  <si>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</si>
  <si>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</si>
  <si>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</si>
  <si>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</si>
  <si>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</si>
  <si>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</si>
  <si>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</si>
  <si>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</si>
  <si>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</si>
  <si>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</si>
  <si>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</si>
  <si>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</si>
  <si>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</si>
  <si>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</si>
  <si>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</si>
  <si>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</si>
  <si>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</si>
  <si>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</si>
  <si>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</si>
  <si>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</si>
  <si>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</si>
  <si>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</si>
  <si>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</si>
  <si>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</si>
  <si>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</si>
  <si>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</si>
  <si>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</si>
  <si>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</si>
  <si>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</si>
  <si>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</si>
  <si>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</si>
  <si>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</si>
  <si>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</si>
  <si>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</si>
  <si>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</si>
  <si>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</si>
  <si>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</si>
  <si>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</si>
  <si>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</si>
  <si>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</si>
  <si>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</si>
  <si>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</si>
  <si>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</si>
  <si>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</si>
  <si>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</si>
  <si>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</si>
  <si>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</si>
  <si>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</si>
  <si>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</si>
  <si>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</si>
  <si>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</si>
  <si>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</si>
  <si>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</si>
  <si>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</si>
  <si>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</si>
  <si>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</si>
  <si>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</si>
  <si>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</si>
  <si>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</si>
  <si>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</si>
  <si>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</si>
  <si>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</si>
  <si>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</si>
  <si>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</si>
  <si>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</si>
  <si>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</si>
  <si>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</si>
  <si>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</si>
  <si>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</si>
  <si>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</si>
  <si>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</si>
  <si>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</si>
  <si>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</si>
  <si>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</si>
  <si>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</si>
  <si>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</si>
  <si>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</si>
  <si>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</si>
  <si>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</si>
  <si>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</si>
  <si>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</si>
  <si>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</si>
  <si>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</si>
  <si>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</si>
  <si>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</si>
  <si>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</si>
  <si>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</si>
  <si>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</si>
  <si>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</si>
  <si>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</si>
  <si>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</si>
  <si>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</si>
  <si>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</si>
  <si>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</si>
  <si>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</si>
  <si>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</si>
  <si>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</si>
  <si>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</si>
  <si>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</si>
  <si>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</si>
  <si>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</si>
  <si>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</si>
  <si>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</si>
  <si>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</si>
  <si>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</si>
  <si>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</si>
  <si>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</si>
  <si>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</si>
  <si>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</si>
  <si>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</si>
  <si>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</si>
  <si>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</si>
  <si>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</si>
  <si>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</si>
  <si>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</si>
  <si>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</si>
  <si>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</si>
  <si>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</si>
  <si>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</si>
  <si>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</si>
  <si>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</si>
  <si>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</si>
  <si>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</si>
  <si>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</si>
  <si>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</si>
  <si>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</si>
  <si>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</si>
  <si>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</si>
  <si>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</si>
  <si>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</si>
  <si>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</si>
  <si>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</si>
  <si>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</si>
  <si>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</si>
  <si>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</si>
  <si>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</si>
  <si>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</si>
  <si>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</si>
  <si>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</si>
  <si>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</si>
  <si>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</si>
  <si>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</si>
  <si>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</si>
  <si>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</si>
  <si>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</si>
  <si>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</si>
  <si>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</si>
  <si>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</si>
  <si>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</si>
  <si>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</si>
  <si>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</si>
  <si>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</si>
  <si>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</si>
  <si>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</si>
  <si>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</si>
  <si>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</si>
  <si>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</si>
  <si>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</si>
  <si>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</si>
  <si>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</si>
  <si>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</si>
  <si>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</si>
  <si>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</si>
  <si>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</si>
  <si>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</si>
  <si>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</si>
  <si>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</si>
  <si>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</si>
  <si>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</si>
  <si>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</si>
  <si>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</si>
  <si>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</si>
  <si>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</si>
  <si>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</si>
  <si>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</si>
  <si>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</si>
  <si>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</si>
  <si>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</si>
  <si>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</si>
  <si>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</si>
  <si>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</si>
  <si>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</si>
  <si>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</si>
  <si>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</si>
  <si>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</si>
  <si>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</si>
  <si>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</si>
  <si>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</si>
  <si>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</si>
  <si>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</si>
  <si>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</si>
  <si>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</si>
  <si>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</si>
  <si>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</si>
  <si>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</si>
  <si>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</si>
  <si>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</si>
  <si>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</si>
  <si>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</si>
  <si>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</si>
  <si>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</si>
  <si>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</si>
  <si>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</si>
  <si>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</si>
  <si>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</si>
  <si>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</si>
  <si>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</si>
  <si>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</si>
  <si>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</si>
  <si>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</si>
  <si>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</si>
  <si>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</si>
  <si>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</si>
  <si>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</si>
  <si>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</si>
  <si>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</si>
  <si>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</si>
  <si>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</si>
  <si>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</si>
  <si>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</si>
  <si>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</si>
  <si>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</si>
  <si>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</si>
  <si>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</si>
  <si>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</si>
  <si>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</si>
  <si>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</si>
  <si>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</si>
  <si>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</si>
  <si>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</si>
  <si>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</si>
  <si>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</si>
  <si>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</si>
  <si>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</si>
  <si>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</si>
  <si>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</si>
  <si>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</si>
  <si>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</si>
  <si>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</si>
  <si>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</si>
  <si>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</si>
  <si>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</si>
  <si>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</si>
  <si>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</si>
  <si>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</si>
  <si>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</si>
  <si>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</si>
  <si>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</si>
  <si>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</si>
  <si>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</si>
  <si>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</si>
  <si>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</si>
  <si>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</si>
  <si>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</si>
  <si>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</si>
  <si>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</si>
  <si>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</si>
  <si>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</si>
  <si>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</si>
  <si>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</si>
  <si>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</si>
  <si>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</si>
  <si>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</si>
  <si>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</si>
  <si>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</si>
  <si>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</si>
  <si>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</si>
  <si>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</si>
  <si>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</si>
  <si>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</si>
  <si>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</si>
  <si>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</si>
  <si>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</si>
  <si>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</si>
  <si>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</si>
  <si>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</si>
  <si>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</si>
  <si>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</si>
  <si>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</si>
  <si>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</si>
  <si>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</si>
  <si>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</si>
  <si>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</si>
  <si>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</si>
  <si>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</si>
  <si>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</si>
  <si>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</si>
  <si>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</si>
  <si>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</si>
  <si>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</si>
  <si>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</si>
  <si>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</si>
  <si>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</si>
  <si>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</si>
  <si>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</si>
  <si>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</si>
  <si>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</si>
  <si>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</si>
  <si>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</si>
  <si>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</si>
  <si>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</si>
  <si>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</si>
  <si>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</si>
  <si>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</si>
  <si>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</si>
  <si>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</si>
  <si>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</si>
  <si>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</si>
  <si>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</si>
  <si>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</si>
  <si>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</si>
  <si>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</si>
  <si>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</si>
  <si>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</si>
  <si>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</si>
  <si>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</si>
  <si>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</si>
  <si>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</si>
  <si>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</si>
  <si>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</si>
  <si>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</si>
  <si>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</si>
  <si>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</si>
  <si>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</si>
  <si>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</si>
  <si>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</si>
  <si>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</si>
  <si>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</si>
  <si>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</si>
  <si>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</si>
  <si>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</si>
  <si>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</si>
  <si>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</si>
  <si>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</si>
  <si>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</si>
  <si>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</si>
  <si>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</si>
  <si>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</si>
  <si>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</si>
  <si>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</si>
  <si>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</si>
  <si>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</si>
  <si>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</si>
  <si>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</si>
  <si>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</si>
  <si>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</si>
  <si>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</si>
  <si>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</si>
  <si>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</si>
  <si>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</si>
  <si>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</si>
  <si>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</si>
  <si>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</si>
  <si>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</si>
  <si>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</si>
  <si>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</si>
  <si>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</si>
  <si>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</si>
  <si>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</si>
  <si>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</si>
  <si>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</si>
  <si>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</si>
  <si>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</si>
  <si>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</si>
  <si>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</si>
  <si>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</si>
  <si>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</si>
  <si>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</si>
  <si>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</si>
  <si>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</si>
  <si>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</si>
  <si>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</si>
  <si>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</si>
  <si>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</si>
  <si>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</si>
  <si>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</si>
  <si>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</si>
  <si>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</si>
  <si>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</si>
  <si>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</si>
  <si>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</si>
  <si>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</si>
  <si>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</si>
  <si>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</si>
  <si>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</si>
  <si>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</si>
  <si>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</si>
  <si>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</si>
  <si>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</si>
  <si>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</si>
  <si>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</si>
  <si>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</si>
  <si>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</si>
  <si>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</si>
  <si>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</si>
  <si>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</si>
  <si>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</si>
  <si>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</si>
  <si>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</si>
  <si>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</si>
  <si>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</si>
  <si>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</si>
  <si>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</si>
  <si>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</si>
  <si>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</si>
  <si>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</si>
  <si>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</si>
  <si>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</si>
  <si>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</si>
  <si>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</si>
  <si>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</si>
  <si>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</si>
  <si>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</si>
  <si>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</si>
  <si>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</si>
  <si>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</si>
  <si>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</si>
  <si>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</si>
  <si>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</si>
  <si>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</si>
  <si>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</si>
  <si>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</si>
  <si>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</si>
  <si>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</si>
  <si>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</si>
  <si>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</si>
  <si>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</si>
  <si>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</si>
  <si>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</si>
  <si>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</si>
  <si>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</si>
  <si>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</si>
  <si>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</si>
  <si>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</si>
  <si>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</si>
  <si>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</si>
  <si>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</si>
  <si>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</si>
  <si>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</si>
  <si>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</si>
  <si>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</si>
  <si>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</si>
  <si>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</si>
  <si>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</si>
  <si>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</si>
  <si>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</si>
  <si>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</si>
  <si>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</si>
  <si>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</si>
  <si>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</si>
  <si>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</si>
  <si>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</si>
  <si>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</si>
  <si>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</si>
  <si>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</si>
  <si>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</si>
  <si>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</si>
  <si>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</si>
  <si>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</si>
  <si>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</si>
  <si>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</si>
  <si>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</si>
  <si>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</si>
  <si>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</si>
  <si>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</si>
  <si>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</si>
  <si>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</si>
  <si>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</si>
  <si>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</si>
  <si>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</si>
  <si>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</si>
  <si>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</si>
  <si>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</si>
  <si>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</si>
  <si>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</si>
  <si>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</si>
  <si>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</si>
  <si>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</si>
  <si>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</si>
  <si>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</si>
  <si>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</si>
  <si>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</si>
  <si>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</si>
  <si>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</si>
  <si>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</si>
  <si>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</si>
  <si>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</si>
  <si>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</si>
  <si>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</si>
  <si>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</si>
  <si>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</si>
  <si>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</si>
  <si>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</si>
  <si>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</si>
  <si>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</si>
  <si>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</si>
  <si>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</si>
  <si>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</si>
  <si>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</si>
  <si>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</si>
  <si>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</si>
  <si>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</si>
  <si>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</si>
  <si>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</si>
  <si>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</si>
  <si>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</si>
  <si>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</si>
  <si>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</si>
  <si>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</si>
  <si>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</si>
  <si>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</si>
  <si>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</si>
  <si>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</si>
  <si>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</si>
  <si>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</si>
  <si>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</si>
  <si>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</si>
  <si>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</si>
  <si>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</si>
  <si>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</si>
  <si>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</si>
  <si>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</si>
  <si>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</si>
  <si>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</si>
  <si>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</si>
  <si>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</si>
  <si>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</si>
  <si>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</si>
  <si>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</si>
  <si>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</si>
  <si>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</si>
  <si>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</si>
  <si>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</si>
  <si>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</si>
  <si>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</si>
  <si>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</si>
  <si>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</si>
  <si>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</si>
  <si>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</si>
  <si>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</si>
  <si>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</si>
  <si>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</si>
  <si>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</si>
  <si>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</si>
  <si>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</si>
  <si>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</si>
  <si>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</si>
  <si>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</si>
  <si>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</si>
  <si>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</si>
  <si>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</si>
  <si>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</si>
  <si>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</si>
  <si>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</si>
  <si>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</si>
  <si>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</si>
  <si>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</si>
  <si>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</si>
  <si>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</si>
  <si>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</si>
  <si>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</si>
  <si>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</si>
  <si>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</si>
  <si>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</si>
  <si>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</si>
  <si>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</si>
  <si>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</si>
  <si>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</si>
  <si>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</si>
  <si>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</si>
  <si>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</si>
  <si>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</si>
  <si>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</si>
  <si>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</si>
  <si>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</si>
  <si>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</si>
  <si>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</si>
  <si>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</si>
  <si>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</si>
  <si>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</si>
  <si>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</si>
  <si>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</si>
  <si>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</si>
  <si>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</si>
  <si>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</si>
  <si>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</si>
  <si>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</si>
  <si>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</si>
  <si>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</si>
  <si>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</si>
  <si>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</si>
  <si>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</si>
  <si>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</si>
  <si>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</si>
  <si>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</si>
  <si>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</si>
  <si>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</si>
  <si>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</si>
  <si>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</si>
  <si>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</si>
  <si>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</si>
  <si>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</si>
  <si>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</si>
  <si>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</si>
  <si>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</si>
  <si>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</si>
  <si>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</si>
  <si>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</si>
  <si>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</si>
  <si>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</si>
  <si>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</si>
  <si>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</si>
  <si>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</si>
  <si>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</si>
  <si>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</si>
  <si>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</si>
  <si>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</si>
  <si>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</si>
  <si>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</si>
  <si>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</si>
  <si>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</si>
  <si>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</si>
  <si>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</si>
  <si>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</si>
  <si>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</si>
  <si>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</si>
  <si>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</si>
  <si>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</si>
  <si>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</si>
  <si>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</si>
  <si>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</si>
  <si>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</si>
  <si>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</si>
  <si>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</si>
  <si>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</si>
  <si>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</si>
  <si>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</si>
  <si>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</si>
  <si>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</si>
  <si>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</si>
  <si>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</si>
  <si>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</si>
  <si>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</si>
  <si>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</si>
  <si>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</si>
  <si>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</si>
  <si>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</si>
  <si>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</si>
  <si>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</si>
  <si>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</si>
  <si>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</si>
  <si>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</si>
  <si>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</si>
  <si>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</si>
  <si>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</si>
  <si>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</si>
  <si>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</si>
  <si>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</si>
  <si>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</si>
  <si>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</si>
  <si>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</si>
  <si>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</si>
  <si>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</si>
  <si>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</si>
  <si>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</si>
  <si>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</si>
  <si>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</si>
  <si>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</si>
  <si>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</si>
  <si>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</si>
  <si>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</si>
  <si>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</si>
  <si>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</si>
  <si>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</si>
  <si>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</si>
  <si>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</si>
  <si>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</si>
  <si>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</si>
  <si>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</si>
  <si>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</si>
  <si>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</si>
  <si>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</si>
  <si>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</si>
  <si>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</si>
  <si>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</si>
  <si>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</si>
  <si>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</si>
  <si>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</si>
  <si>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</si>
  <si>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</si>
  <si>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</si>
  <si>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</si>
  <si>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</si>
  <si>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</si>
  <si>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</si>
  <si>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</si>
  <si>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</si>
  <si>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</si>
  <si>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</si>
  <si>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</si>
  <si>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</si>
  <si>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</si>
  <si>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</si>
  <si>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</si>
  <si>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</si>
  <si>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</si>
  <si>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</si>
  <si>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</si>
  <si>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</si>
  <si>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</si>
  <si>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</si>
  <si>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</si>
  <si>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</si>
  <si>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</si>
  <si>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</si>
  <si>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</si>
  <si>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</si>
  <si>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</si>
  <si>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</si>
  <si>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</si>
  <si>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</si>
  <si>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</si>
  <si>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</si>
  <si>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</si>
  <si>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</si>
  <si>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</si>
  <si>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</si>
  <si>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</si>
  <si>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</si>
  <si>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</si>
  <si>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</si>
  <si>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</si>
  <si>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</si>
  <si>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</si>
  <si>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</si>
  <si>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</si>
  <si>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</si>
  <si>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</si>
  <si>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</si>
  <si>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</si>
  <si>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</si>
  <si>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</si>
  <si>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</si>
  <si>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</si>
  <si>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</si>
  <si>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</si>
  <si>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</si>
  <si>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</si>
  <si>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</si>
  <si>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</si>
  <si>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</si>
  <si>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</si>
  <si>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</si>
  <si>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</si>
  <si>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</si>
  <si>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</si>
  <si>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</si>
  <si>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</si>
  <si>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</si>
  <si>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</si>
  <si>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</si>
  <si>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</si>
  <si>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</si>
  <si>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</si>
  <si>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</si>
  <si>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</si>
  <si>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</si>
  <si>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</si>
  <si>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</si>
  <si>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</si>
  <si>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</si>
  <si>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</si>
  <si>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</si>
  <si>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</si>
  <si>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</si>
  <si>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</si>
  <si>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</si>
  <si>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</si>
  <si>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</si>
  <si>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</si>
  <si>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</si>
  <si>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</si>
  <si>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</si>
  <si>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</si>
  <si>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</si>
  <si>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</si>
  <si>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</si>
  <si>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</si>
  <si>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</si>
  <si>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</si>
  <si>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</si>
  <si>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</si>
  <si>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</si>
  <si>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</si>
  <si>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</si>
  <si>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</si>
  <si>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</si>
  <si>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</si>
  <si>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</si>
  <si>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</si>
  <si>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</si>
  <si>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</si>
  <si>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</si>
  <si>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</si>
  <si>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</si>
  <si>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</si>
  <si>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</si>
  <si>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</si>
  <si>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</si>
  <si>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</si>
  <si>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</si>
  <si>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</si>
  <si>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</si>
  <si>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</si>
  <si>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</si>
  <si>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</si>
  <si>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</si>
  <si>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</si>
  <si>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</si>
  <si>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</si>
  <si>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</si>
  <si>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</si>
  <si>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</si>
  <si>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</si>
  <si>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</si>
  <si>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</si>
  <si>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</si>
  <si>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</si>
  <si>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</si>
  <si>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</si>
  <si>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</si>
  <si>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</si>
  <si>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</si>
  <si>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</si>
  <si>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</si>
  <si>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</si>
  <si>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</si>
  <si>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</si>
  <si>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</si>
  <si>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</si>
  <si>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</si>
  <si>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</si>
  <si>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</si>
  <si>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</si>
  <si>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</si>
  <si>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</si>
  <si>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</si>
  <si>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</si>
  <si>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</si>
  <si>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</si>
  <si>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</si>
  <si>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</si>
  <si>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</si>
  <si>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</si>
  <si>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</si>
  <si>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</si>
  <si>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</si>
  <si>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</si>
  <si>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</si>
  <si>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</si>
  <si>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</si>
  <si>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</si>
  <si>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</si>
  <si>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</si>
  <si>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</si>
  <si>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</si>
  <si>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</si>
  <si>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</si>
  <si>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</si>
  <si>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</si>
  <si>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</si>
  <si>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</si>
  <si>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</si>
  <si>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</si>
  <si>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</si>
  <si>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</si>
  <si>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</si>
  <si>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</si>
  <si>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</si>
  <si>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</si>
  <si>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</si>
  <si>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</si>
  <si>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</si>
  <si>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</si>
  <si>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</si>
  <si>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</si>
  <si>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</si>
  <si>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</si>
  <si>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</si>
  <si>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</si>
  <si>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</si>
  <si>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</si>
  <si>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</si>
  <si>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</si>
  <si>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</si>
  <si>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</si>
  <si>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</si>
  <si>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</si>
  <si>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</si>
  <si>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</si>
  <si>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</si>
  <si>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</si>
  <si>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</si>
  <si>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</si>
  <si>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</si>
  <si>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</si>
  <si>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</si>
  <si>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</si>
  <si>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</si>
  <si>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</si>
  <si>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</si>
  <si>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</si>
  <si>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</si>
  <si>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</si>
  <si>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</si>
  <si>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</si>
  <si>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</si>
  <si>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</si>
  <si>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</si>
  <si>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</si>
  <si>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</si>
  <si>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</si>
  <si>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</si>
  <si>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</si>
  <si>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</si>
  <si>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</si>
  <si>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</si>
  <si>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</si>
  <si>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</si>
  <si>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</si>
  <si>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</si>
  <si>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</si>
  <si>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</si>
  <si>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</si>
  <si>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</si>
  <si>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</si>
  <si>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</si>
  <si>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</si>
  <si>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</si>
  <si>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</si>
  <si>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</si>
  <si>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</si>
  <si>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</si>
  <si>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</si>
  <si>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</si>
  <si>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</si>
  <si>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</si>
  <si>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</si>
  <si>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</si>
  <si>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</si>
  <si>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</si>
  <si>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</si>
  <si>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</si>
  <si>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</si>
  <si>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</si>
  <si>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</si>
  <si>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</si>
  <si>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</si>
  <si>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</si>
  <si>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</si>
  <si>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</si>
  <si>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</si>
  <si>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</si>
  <si>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</si>
  <si>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</si>
  <si>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</si>
  <si>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</si>
  <si>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</si>
  <si>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</si>
  <si>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</si>
  <si>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</si>
  <si>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</si>
  <si>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</si>
  <si>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</si>
  <si>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</si>
  <si>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</si>
  <si>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</si>
  <si>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</si>
  <si>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</si>
  <si>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</si>
  <si>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</si>
  <si>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</si>
  <si>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</si>
  <si>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</si>
  <si>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</si>
  <si>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</si>
  <si>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</si>
  <si>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</si>
  <si>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</si>
  <si>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</si>
  <si>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</si>
  <si>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</si>
  <si>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</si>
  <si>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</si>
  <si>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</si>
  <si>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</si>
  <si>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</si>
  <si>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</si>
  <si>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</si>
  <si>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</si>
  <si>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</si>
  <si>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</si>
  <si>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</si>
  <si>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</si>
  <si>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</si>
  <si>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</si>
  <si>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</si>
  <si>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</si>
  <si>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</si>
  <si>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</si>
  <si>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</si>
  <si>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</si>
  <si>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</si>
  <si>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</si>
  <si>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</si>
  <si>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</si>
  <si>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</si>
  <si>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</si>
  <si>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</si>
  <si>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</si>
  <si>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</si>
  <si>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</si>
  <si>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</si>
  <si>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</si>
  <si>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</si>
  <si>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</si>
  <si>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</si>
  <si>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</si>
  <si>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</si>
  <si>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</si>
  <si>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</si>
  <si>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</si>
  <si>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</si>
  <si>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</si>
  <si>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</si>
  <si>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</si>
  <si>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</si>
  <si>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</si>
  <si>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</si>
  <si>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</si>
  <si>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</si>
  <si>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</si>
  <si>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</si>
  <si>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</si>
  <si>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</si>
  <si>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</si>
  <si>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</si>
  <si>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</si>
  <si>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</si>
  <si>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</si>
  <si>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</si>
  <si>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</si>
  <si>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</si>
  <si>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</si>
  <si>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</si>
  <si>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</si>
  <si>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</si>
  <si>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</si>
  <si>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</si>
  <si>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</si>
  <si>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</si>
  <si>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</si>
  <si>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</si>
  <si>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</si>
  <si>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</si>
  <si>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</si>
  <si>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</si>
  <si>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</si>
  <si>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</si>
  <si>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</si>
  <si>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</si>
  <si>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</si>
  <si>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</si>
  <si>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</si>
  <si>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</si>
  <si>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</si>
  <si>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</si>
  <si>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</si>
  <si>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</si>
  <si>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</si>
  <si>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</si>
  <si>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</si>
  <si>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</si>
  <si>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</si>
  <si>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</si>
  <si>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</si>
  <si>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</si>
  <si>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</si>
  <si>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</si>
  <si>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</si>
  <si>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</si>
  <si>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</si>
  <si>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</si>
  <si>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</si>
  <si>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</si>
  <si>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</si>
  <si>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</si>
  <si>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</si>
  <si>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</si>
  <si>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</si>
  <si>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</si>
  <si>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</si>
  <si>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</si>
  <si>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</si>
  <si>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</si>
  <si>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</si>
  <si>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</si>
  <si>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</si>
  <si>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</si>
  <si>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</si>
  <si>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</si>
  <si>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</si>
  <si>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</si>
  <si>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</si>
  <si>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</si>
  <si>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</si>
  <si>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</si>
  <si>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</si>
  <si>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</si>
  <si>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</si>
  <si>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</si>
  <si>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</si>
  <si>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</si>
  <si>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</si>
  <si>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</si>
  <si>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</si>
  <si>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</si>
  <si>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</si>
  <si>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</si>
  <si>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</si>
  <si>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</si>
  <si>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</si>
  <si>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</si>
  <si>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</si>
  <si>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</si>
  <si>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</si>
  <si>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</si>
  <si>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</si>
  <si>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</si>
  <si>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</si>
  <si>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</si>
  <si>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</si>
  <si>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</si>
  <si>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</si>
  <si>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</si>
  <si>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</si>
  <si>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</si>
  <si>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</si>
  <si>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</si>
  <si>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</si>
  <si>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</si>
  <si>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</si>
  <si>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</si>
  <si>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</si>
  <si>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</si>
  <si>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</si>
  <si>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</si>
  <si>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</si>
  <si>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</si>
  <si>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</si>
  <si>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</si>
  <si>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</si>
  <si>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</si>
  <si>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</si>
  <si>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</si>
  <si>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</si>
  <si>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</si>
  <si>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</si>
  <si>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</si>
  <si>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</si>
  <si>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</si>
  <si>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</si>
  <si>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</si>
  <si>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</si>
  <si>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</si>
  <si>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</si>
  <si>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</si>
  <si>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</si>
  <si>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</si>
  <si>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</si>
  <si>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</si>
  <si>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</si>
  <si>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</si>
  <si>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</si>
  <si>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</si>
  <si>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</si>
  <si>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</si>
  <si>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</si>
  <si>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</si>
  <si>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</si>
  <si>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</si>
  <si>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</si>
  <si>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</si>
  <si>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</si>
  <si>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</si>
  <si>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</si>
  <si>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</si>
  <si>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</si>
  <si>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</si>
  <si>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</si>
  <si>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</si>
  <si>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</si>
  <si>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</si>
  <si>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</si>
  <si>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</si>
  <si>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</si>
  <si>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</si>
  <si>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</si>
  <si>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</si>
  <si>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</si>
  <si>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</si>
  <si>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</si>
  <si>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</si>
  <si>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</si>
  <si>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</si>
  <si>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</si>
  <si>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</si>
  <si>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</si>
  <si>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</si>
  <si>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</si>
  <si>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</si>
  <si>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</si>
  <si>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</si>
  <si>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</si>
  <si>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</si>
  <si>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</si>
  <si>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</si>
  <si>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</si>
  <si>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</si>
  <si>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</si>
  <si>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</si>
  <si>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</si>
  <si>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</si>
  <si>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</si>
  <si>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</si>
  <si>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</si>
  <si>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</si>
  <si>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</si>
  <si>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</si>
  <si>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</si>
  <si>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</si>
  <si>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</si>
  <si>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</si>
  <si>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</si>
  <si>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</si>
  <si>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</si>
  <si>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</si>
  <si>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</si>
  <si>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</si>
  <si>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</si>
  <si>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</si>
  <si>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</si>
  <si>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</si>
  <si>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</si>
  <si>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</si>
  <si>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</si>
  <si>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</si>
  <si>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</si>
  <si>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</si>
  <si>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</si>
  <si>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</si>
  <si>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</si>
  <si>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</si>
  <si>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</si>
  <si>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</si>
  <si>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</si>
  <si>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</si>
  <si>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</si>
  <si>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</si>
  <si>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</si>
  <si>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</si>
  <si>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</si>
  <si>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</si>
  <si>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</si>
  <si>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</si>
  <si>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</si>
  <si>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</si>
  <si>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</si>
  <si>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</si>
  <si>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</si>
  <si>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</si>
  <si>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</si>
  <si>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</si>
  <si>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</si>
  <si>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</si>
  <si>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</si>
  <si>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</si>
  <si>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</si>
  <si>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</si>
  <si>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</si>
  <si>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</si>
  <si>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</si>
  <si>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</si>
  <si>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</si>
  <si>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</si>
  <si>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</si>
  <si>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</si>
  <si>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</si>
  <si>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</si>
  <si>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</si>
  <si>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</si>
  <si>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</si>
  <si>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</si>
  <si>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</si>
  <si>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</si>
  <si>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</si>
  <si>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</si>
  <si>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</si>
  <si>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</si>
  <si>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</si>
  <si>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</si>
  <si>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</si>
  <si>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</si>
  <si>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</si>
  <si>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</si>
  <si>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</si>
  <si>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</si>
  <si>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</si>
  <si>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</si>
  <si>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</si>
  <si>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</si>
  <si>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</si>
  <si>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</si>
  <si>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</si>
  <si>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</si>
  <si>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</si>
  <si>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</si>
  <si>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</si>
  <si>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</si>
  <si>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</si>
  <si>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</si>
  <si>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</si>
  <si>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</si>
  <si>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</si>
  <si>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</si>
  <si>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</si>
  <si>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</si>
  <si>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</si>
  <si>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</si>
  <si>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</si>
  <si>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</si>
  <si>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</si>
  <si>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</si>
  <si>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</si>
  <si>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</si>
  <si>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</si>
  <si>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</si>
  <si>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</si>
  <si>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</si>
  <si>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</si>
  <si>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</si>
  <si>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</si>
  <si>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</si>
  <si>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</si>
  <si>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</si>
  <si>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</si>
  <si>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</si>
  <si>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</si>
  <si>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</si>
  <si>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</si>
  <si>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</si>
  <si>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</si>
  <si>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</si>
  <si>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</si>
  <si>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</si>
  <si>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</si>
  <si>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</si>
  <si>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</si>
  <si>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</si>
  <si>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</si>
  <si>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</si>
  <si>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</si>
  <si>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</si>
  <si>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</si>
  <si>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</si>
  <si>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</si>
  <si>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</si>
  <si>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</si>
  <si>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</si>
  <si>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</si>
  <si>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</si>
  <si>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</si>
  <si>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</si>
  <si>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</si>
  <si>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</si>
  <si>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</si>
  <si>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</si>
  <si>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</si>
  <si>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</si>
  <si>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</si>
  <si>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</si>
  <si>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</si>
  <si>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</si>
  <si>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</si>
  <si>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</si>
  <si>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</si>
  <si>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</si>
  <si>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</si>
  <si>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</si>
  <si>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</si>
  <si>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</si>
  <si>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</si>
  <si>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</si>
  <si>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</si>
  <si>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</si>
  <si>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</si>
  <si>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</si>
  <si>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</si>
  <si>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</si>
  <si>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</si>
  <si>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</si>
  <si>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</si>
  <si>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</si>
  <si>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</si>
  <si>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</si>
  <si>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</si>
  <si>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</si>
  <si>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</si>
  <si>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</si>
  <si>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</si>
  <si>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</si>
  <si>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</si>
  <si>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</si>
  <si>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</si>
  <si>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</si>
  <si>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</si>
  <si>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</si>
  <si>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</si>
  <si>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</si>
  <si>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</si>
  <si>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</si>
  <si>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</si>
  <si>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</si>
  <si>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</si>
  <si>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</si>
  <si>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</si>
  <si>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</si>
  <si>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</si>
  <si>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</si>
  <si>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</si>
  <si>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</si>
  <si>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</si>
  <si>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</si>
  <si>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</si>
  <si>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</si>
  <si>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</si>
  <si>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</si>
  <si>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</si>
  <si>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</si>
  <si>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</si>
  <si>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</si>
  <si>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</si>
  <si>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</si>
  <si>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</si>
  <si>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</si>
  <si>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</si>
  <si>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</si>
  <si>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</si>
  <si>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</si>
  <si>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</si>
  <si>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</si>
  <si>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</si>
  <si>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</si>
  <si>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</si>
  <si>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</si>
  <si>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</si>
  <si>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</si>
  <si>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</si>
  <si>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</si>
  <si>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</si>
  <si>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</si>
  <si>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</si>
  <si>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</si>
  <si>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</si>
  <si>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</si>
  <si>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</si>
  <si>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</si>
  <si>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</si>
  <si>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</si>
  <si>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</si>
  <si>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</si>
  <si>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</si>
  <si>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</si>
  <si>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</si>
  <si>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</si>
  <si>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</si>
  <si>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</si>
  <si>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</si>
  <si>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</si>
  <si>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</si>
  <si>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</si>
  <si>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</si>
  <si>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</si>
  <si>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</si>
  <si>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</si>
  <si>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</si>
  <si>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</si>
  <si>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</si>
  <si>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</si>
  <si>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</si>
  <si>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</si>
  <si>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</si>
  <si>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</si>
  <si>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</si>
  <si>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</si>
  <si>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</si>
  <si>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</si>
  <si>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</si>
  <si>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</si>
  <si>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</si>
  <si>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</si>
  <si>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</si>
  <si>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</si>
  <si>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</si>
  <si>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</si>
  <si>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</si>
  <si>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</si>
  <si>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</si>
  <si>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</si>
  <si>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</si>
  <si>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</si>
  <si>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</si>
  <si>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</si>
  <si>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</si>
  <si>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</si>
  <si>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</si>
  <si>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</si>
  <si>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</si>
  <si>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</si>
  <si>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</si>
  <si>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</si>
  <si>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</si>
  <si>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</si>
  <si>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</si>
  <si>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</si>
  <si>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</si>
  <si>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</si>
  <si>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</si>
  <si>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</si>
  <si>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</si>
  <si>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</si>
  <si>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</si>
  <si>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</si>
  <si>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</si>
  <si>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</si>
  <si>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</si>
  <si>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</si>
  <si>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</si>
  <si>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</si>
  <si>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</si>
  <si>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</si>
  <si>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</si>
  <si>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</si>
  <si>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</si>
  <si>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</si>
  <si>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</si>
  <si>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</si>
  <si>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</si>
  <si>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</si>
  <si>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</si>
  <si>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</si>
  <si>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</si>
  <si>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</si>
  <si>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</si>
  <si>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</si>
  <si>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</si>
  <si>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</si>
  <si>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</si>
  <si>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</si>
  <si>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</si>
  <si>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</si>
  <si>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</si>
  <si>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</si>
  <si>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</si>
  <si>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</si>
  <si>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</si>
  <si>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</si>
  <si>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</si>
  <si>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</si>
  <si>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</si>
  <si>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</si>
  <si>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</si>
  <si>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</si>
  <si>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</si>
  <si>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</si>
  <si>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</si>
  <si>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</si>
  <si>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</si>
  <si>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</si>
  <si>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</si>
  <si>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</si>
  <si>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</si>
  <si>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</si>
  <si>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</si>
  <si>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</si>
  <si>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</si>
  <si>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</si>
  <si>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</si>
  <si>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</si>
  <si>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</si>
  <si>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</si>
  <si>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</si>
  <si>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</si>
  <si>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</si>
  <si>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</si>
  <si>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</si>
  <si>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</si>
  <si>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</si>
  <si>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</si>
  <si>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</si>
  <si>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</si>
  <si>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</si>
  <si>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</si>
  <si>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</si>
  <si>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</si>
  <si>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</si>
  <si>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</si>
  <si>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</si>
  <si>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</si>
  <si>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</si>
  <si>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</si>
  <si>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</si>
  <si>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</si>
  <si>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</si>
  <si>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</si>
  <si>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</si>
  <si>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</si>
  <si>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</si>
  <si>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</si>
  <si>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</si>
  <si>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</si>
  <si>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</si>
  <si>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</si>
  <si>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</si>
  <si>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</si>
  <si>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</si>
  <si>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</si>
  <si>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</si>
  <si>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</si>
  <si>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</si>
  <si>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</si>
  <si>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</si>
  <si>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</si>
  <si>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</si>
  <si>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</si>
  <si>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</si>
  <si>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</si>
  <si>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</si>
  <si>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</si>
  <si>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</si>
  <si>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</si>
  <si>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</si>
  <si>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</si>
  <si>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</si>
  <si>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</si>
  <si>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</si>
  <si>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</si>
  <si>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</si>
  <si>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</si>
  <si>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</si>
  <si>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</si>
  <si>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</si>
  <si>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</si>
  <si>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</si>
  <si>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</si>
  <si>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</si>
  <si>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</si>
  <si>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</si>
  <si>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</si>
  <si>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</si>
  <si>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</si>
  <si>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</si>
  <si>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</si>
  <si>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</si>
  <si>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</si>
  <si>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</si>
  <si>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</si>
  <si>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</si>
  <si>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</si>
  <si>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</si>
  <si>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</si>
  <si>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</si>
  <si>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</si>
  <si>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</si>
  <si>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</si>
  <si>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</si>
  <si>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</si>
  <si>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</si>
  <si>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</si>
  <si>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</si>
  <si>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</si>
  <si>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</si>
  <si>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</si>
  <si>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</si>
  <si>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</si>
  <si>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</si>
  <si>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</si>
  <si>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</si>
  <si>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</si>
  <si>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</si>
  <si>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</si>
  <si>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</si>
  <si>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</si>
  <si>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</si>
  <si>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</si>
  <si>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</si>
  <si>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</si>
  <si>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</si>
  <si>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</si>
  <si>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</si>
  <si>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</si>
  <si>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</si>
  <si>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</si>
  <si>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</si>
  <si>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</si>
  <si>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</si>
  <si>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</si>
  <si>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</si>
  <si>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</si>
  <si>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</si>
  <si>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</si>
  <si>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</si>
  <si>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</si>
  <si>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</si>
  <si>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</si>
  <si>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</si>
  <si>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</si>
  <si>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</si>
  <si>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</si>
  <si>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</si>
  <si>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</si>
  <si>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</si>
  <si>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</si>
  <si>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</si>
  <si>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</si>
  <si>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</si>
  <si>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</si>
  <si>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</si>
  <si>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</si>
  <si>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</si>
  <si>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</si>
  <si>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</si>
  <si>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</si>
  <si>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</si>
  <si>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</si>
  <si>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</si>
  <si>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</si>
  <si>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</si>
  <si>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</si>
  <si>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</si>
  <si>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</si>
  <si>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</si>
  <si>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</si>
  <si>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</si>
  <si>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</si>
  <si>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</si>
  <si>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</si>
  <si>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</si>
  <si>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</si>
  <si>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</si>
  <si>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</si>
  <si>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</si>
  <si>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</si>
  <si>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</si>
  <si>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</si>
  <si>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</si>
  <si>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</si>
  <si>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</si>
  <si>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</si>
  <si>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</si>
  <si>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</si>
  <si>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</si>
  <si>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</si>
  <si>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</si>
  <si>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</si>
  <si>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</si>
  <si>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</si>
  <si>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</si>
  <si>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</si>
  <si>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</si>
  <si>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</si>
  <si>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</si>
  <si>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</si>
  <si>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</si>
  <si>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</si>
  <si>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</si>
  <si>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</si>
  <si>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</si>
  <si>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</si>
  <si>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</si>
  <si>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</si>
  <si>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</si>
  <si>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</si>
  <si>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</si>
  <si>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</si>
  <si>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</si>
  <si>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</si>
  <si>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</si>
  <si>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</si>
  <si>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</si>
  <si>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</si>
  <si>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</si>
  <si>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</si>
  <si>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</si>
  <si>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</si>
  <si>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</si>
  <si>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</si>
  <si>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</si>
  <si>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</si>
  <si>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</si>
  <si>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</si>
  <si>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</si>
  <si>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</si>
  <si>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</si>
  <si>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</si>
  <si>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</si>
  <si>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</si>
  <si>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</si>
  <si>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</si>
  <si>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</si>
  <si>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</si>
  <si>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</si>
  <si>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</si>
  <si>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</si>
  <si>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</si>
  <si>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</si>
  <si>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</si>
  <si>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</si>
  <si>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</si>
  <si>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</si>
  <si>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</si>
  <si>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</si>
  <si>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</si>
  <si>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</si>
  <si>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</si>
  <si>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</si>
  <si>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</si>
  <si>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</si>
  <si>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</si>
  <si>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</si>
  <si>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</si>
  <si>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</si>
  <si>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</si>
  <si>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</si>
  <si>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</si>
  <si>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</si>
  <si>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</si>
  <si>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</si>
  <si>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</si>
  <si>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</si>
  <si>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</si>
  <si>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</si>
  <si>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</si>
  <si>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</si>
  <si>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</si>
  <si>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</si>
  <si>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</si>
  <si>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</si>
  <si>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</si>
  <si>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</si>
  <si>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</si>
  <si>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</si>
  <si>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</si>
  <si>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</si>
  <si>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</si>
  <si>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</si>
  <si>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</si>
  <si>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</si>
  <si>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</si>
  <si>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</si>
  <si>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</si>
  <si>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</si>
  <si>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</si>
  <si>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</si>
  <si>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</si>
  <si>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</si>
  <si>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</si>
  <si>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</si>
  <si>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</si>
  <si>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</si>
  <si>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</si>
  <si>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</si>
  <si>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</si>
  <si>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</si>
  <si>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</si>
  <si>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</si>
  <si>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</si>
  <si>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</si>
  <si>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</si>
  <si>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</si>
  <si>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</si>
  <si>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</si>
  <si>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</si>
  <si>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</si>
  <si>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</si>
  <si>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</si>
  <si>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</si>
  <si>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</si>
  <si>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</si>
  <si>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</si>
  <si>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</si>
  <si>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</si>
  <si>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</si>
  <si>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</si>
  <si>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</si>
  <si>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</si>
  <si>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</si>
  <si>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</si>
  <si>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</si>
  <si>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</si>
  <si>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</si>
  <si>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</si>
  <si>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</si>
  <si>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</si>
  <si>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</si>
  <si>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</si>
  <si>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</si>
  <si>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</si>
  <si>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</si>
  <si>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</si>
  <si>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</si>
  <si>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</si>
  <si>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</si>
  <si>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</si>
  <si>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</si>
  <si>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</si>
  <si>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</si>
  <si>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</si>
  <si>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</si>
  <si>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</si>
  <si>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</si>
  <si>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</si>
  <si>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</si>
  <si>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</si>
  <si>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</si>
  <si>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</si>
  <si>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</si>
  <si>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</si>
  <si>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</si>
  <si>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</si>
  <si>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</si>
  <si>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</si>
  <si>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</si>
  <si>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</si>
  <si>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</si>
  <si>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</si>
  <si>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</si>
  <si>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</si>
  <si>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</si>
  <si>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</si>
  <si>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</si>
  <si>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</si>
  <si>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</si>
  <si>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</si>
  <si>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</si>
  <si>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</si>
  <si>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</si>
  <si>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</si>
  <si>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</si>
  <si>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</si>
  <si>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</si>
  <si>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</si>
  <si>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</si>
  <si>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</si>
  <si>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</si>
  <si>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</si>
  <si>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</si>
  <si>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</si>
  <si>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</si>
  <si>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</si>
  <si>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</si>
  <si>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</si>
  <si>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</si>
  <si>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</si>
  <si>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</si>
  <si>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</si>
  <si>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</si>
  <si>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</si>
  <si>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</si>
  <si>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</si>
  <si>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</si>
  <si>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</si>
  <si>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</si>
  <si>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</si>
  <si>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</si>
  <si>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</si>
  <si>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</si>
  <si>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</si>
  <si>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</si>
  <si>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</si>
  <si>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</si>
  <si>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</si>
  <si>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</si>
  <si>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</si>
  <si>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</si>
  <si>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</si>
  <si>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</si>
  <si>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</si>
  <si>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</si>
  <si>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</si>
  <si>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</si>
  <si>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</si>
  <si>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</si>
  <si>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</si>
  <si>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</si>
  <si>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</si>
  <si>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</si>
  <si>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</si>
  <si>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</si>
  <si>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</si>
  <si>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</si>
  <si>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</si>
  <si>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</si>
  <si>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</si>
  <si>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</si>
  <si>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</si>
  <si>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</si>
  <si>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</si>
  <si>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</si>
  <si>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</si>
  <si>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</si>
  <si>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</si>
  <si>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</si>
  <si>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</si>
  <si>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</si>
  <si>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</si>
  <si>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</si>
  <si>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</si>
  <si>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</si>
  <si>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</si>
  <si>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</si>
  <si>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</si>
  <si>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</si>
  <si>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</si>
  <si>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</si>
  <si>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</si>
  <si>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</si>
  <si>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</si>
  <si>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</si>
  <si>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</si>
  <si>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</si>
  <si>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</si>
  <si>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</si>
  <si>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</si>
  <si>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</si>
  <si>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</si>
  <si>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</si>
  <si>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</si>
  <si>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</si>
  <si>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</si>
  <si>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</si>
  <si>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</si>
  <si>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</si>
  <si>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</si>
  <si>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</si>
  <si>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</si>
  <si>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</si>
  <si>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</si>
  <si>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</si>
  <si>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</si>
  <si>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</si>
  <si>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</si>
  <si>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</si>
  <si>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</si>
  <si>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</si>
  <si>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</si>
  <si>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</si>
  <si>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</si>
  <si>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</si>
  <si>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</si>
  <si>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</si>
  <si>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</si>
  <si>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</si>
  <si>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</si>
  <si>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</si>
  <si>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</si>
  <si>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</si>
  <si>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</si>
  <si>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</si>
  <si>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</si>
  <si>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</si>
  <si>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</si>
  <si>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</si>
  <si>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</si>
  <si>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</si>
  <si>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</si>
  <si>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</si>
  <si>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</si>
  <si>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</si>
  <si>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</si>
  <si>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</si>
  <si>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</si>
  <si>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</si>
  <si>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</si>
  <si>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</si>
  <si>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</si>
  <si>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</si>
  <si>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</si>
  <si>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</si>
  <si>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</si>
  <si>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</si>
  <si>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</si>
  <si>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</si>
  <si>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</si>
  <si>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</si>
  <si>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</si>
  <si>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</si>
  <si>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</si>
  <si>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</si>
  <si>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</si>
  <si>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</si>
  <si>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</si>
  <si>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</si>
  <si>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</si>
  <si>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</si>
  <si>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</si>
  <si>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</si>
  <si>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</si>
  <si>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</si>
  <si>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</si>
  <si>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</si>
  <si>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</si>
  <si>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</si>
  <si>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</si>
  <si>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</si>
  <si>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</si>
  <si>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</si>
  <si>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</si>
  <si>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</si>
  <si>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</si>
  <si>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</si>
  <si>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</si>
  <si>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</si>
  <si>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</si>
  <si>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</si>
  <si>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</si>
  <si>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</si>
  <si>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</si>
  <si>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</si>
  <si>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</si>
  <si>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</si>
  <si>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</si>
  <si>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</si>
  <si>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</si>
  <si>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</si>
  <si>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</si>
  <si>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</si>
  <si>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</si>
  <si>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</si>
  <si>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</si>
  <si>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</si>
  <si>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</si>
  <si>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</si>
  <si>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</si>
  <si>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</si>
  <si>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</si>
  <si>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</si>
  <si>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</si>
  <si>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</si>
  <si>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</si>
  <si>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</si>
  <si>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</si>
  <si>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</si>
  <si>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</si>
  <si>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</si>
  <si>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</si>
  <si>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</si>
  <si>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</si>
  <si>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</si>
  <si>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</si>
  <si>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</si>
  <si>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</si>
  <si>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</si>
  <si>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</si>
  <si>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</si>
  <si>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</si>
  <si>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</si>
  <si>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</si>
  <si>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</si>
  <si>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</si>
  <si>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</si>
  <si>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</si>
  <si>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</si>
  <si>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</si>
  <si>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</si>
  <si>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</si>
  <si>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</si>
  <si>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</si>
  <si>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</si>
  <si>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</si>
  <si>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</si>
  <si>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</si>
  <si>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</si>
  <si>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</si>
  <si>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</si>
  <si>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</si>
  <si>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</si>
  <si>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</si>
  <si>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</si>
  <si>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</si>
  <si>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</si>
  <si>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</si>
  <si>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</si>
  <si>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</si>
  <si>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</si>
  <si>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</si>
  <si>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</si>
  <si>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</si>
  <si>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</si>
  <si>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</si>
  <si>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</si>
  <si>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</si>
  <si>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</si>
  <si>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</si>
  <si>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</si>
  <si>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</si>
  <si>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</si>
  <si>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</si>
  <si>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</si>
  <si>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</si>
  <si>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</si>
  <si>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</si>
  <si>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</si>
  <si>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</si>
  <si>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</si>
  <si>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</si>
  <si>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</si>
  <si>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</si>
  <si>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</si>
  <si>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</si>
  <si>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</si>
  <si>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</si>
  <si>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</si>
  <si>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</si>
  <si>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</si>
  <si>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</si>
  <si>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</si>
  <si>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</si>
  <si>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</si>
  <si>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</si>
  <si>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</si>
  <si>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</si>
  <si>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</si>
  <si>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</si>
  <si>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</si>
  <si>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</si>
  <si>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</si>
  <si>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</si>
  <si>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</si>
  <si>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</si>
  <si>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</si>
  <si>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</si>
  <si>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</si>
  <si>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</si>
  <si>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</si>
  <si>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</si>
  <si>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</si>
  <si>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</si>
  <si>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</si>
  <si>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</si>
  <si>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</si>
  <si>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</si>
  <si>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</si>
  <si>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</si>
  <si>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</si>
  <si>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</si>
  <si>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</si>
  <si>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</si>
  <si>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</si>
  <si>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</si>
  <si>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</si>
  <si>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</si>
  <si>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</si>
  <si>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</si>
  <si>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</si>
  <si>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</si>
  <si>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</si>
  <si>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</si>
  <si>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</si>
  <si>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</si>
  <si>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</si>
  <si>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</si>
  <si>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</si>
  <si>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</si>
  <si>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</si>
  <si>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</si>
  <si>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</si>
  <si>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</si>
  <si>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</si>
  <si>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</si>
  <si>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</si>
  <si>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</si>
  <si>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</si>
  <si>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</si>
  <si>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</si>
  <si>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</si>
  <si>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</si>
  <si>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</si>
  <si>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</si>
  <si>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</si>
  <si>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</si>
  <si>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</si>
  <si>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</si>
  <si>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</si>
  <si>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</si>
  <si>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</si>
  <si>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</si>
  <si>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</si>
  <si>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</si>
  <si>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</si>
  <si>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</si>
  <si>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</si>
  <si>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</si>
  <si>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</si>
  <si>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</si>
  <si>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</si>
  <si>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</si>
  <si>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</si>
  <si>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</si>
  <si>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</si>
  <si>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</si>
  <si>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</si>
  <si>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</si>
  <si>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</si>
  <si>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</si>
  <si>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</si>
  <si>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</si>
  <si>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</si>
  <si>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</si>
  <si>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</si>
  <si>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</si>
  <si>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</si>
  <si>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</si>
  <si>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</si>
  <si>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</si>
  <si>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</si>
  <si>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</si>
  <si>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</si>
  <si>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</si>
  <si>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</si>
  <si>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</si>
  <si>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</si>
  <si>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</si>
  <si>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</si>
  <si>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</si>
  <si>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</si>
  <si>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</si>
  <si>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</si>
  <si>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</si>
  <si>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</si>
  <si>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</si>
  <si>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</si>
  <si>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</si>
  <si>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</si>
  <si>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</si>
  <si>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</si>
  <si>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</si>
  <si>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</si>
  <si>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</si>
  <si>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</si>
  <si>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</si>
  <si>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</si>
  <si>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</si>
  <si>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</si>
  <si>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</si>
  <si>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</si>
  <si>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</si>
  <si>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</si>
  <si>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</si>
  <si>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</si>
  <si>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</si>
  <si>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</si>
  <si>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</si>
  <si>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</si>
  <si>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</si>
  <si>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</si>
  <si>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</si>
  <si>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</si>
  <si>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</si>
  <si>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</si>
  <si>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</si>
  <si>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</si>
  <si>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</si>
  <si>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</si>
  <si>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</si>
  <si>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</si>
  <si>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</si>
  <si>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</si>
  <si>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</si>
  <si>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</si>
  <si>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</si>
  <si>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</si>
  <si>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</si>
  <si>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</si>
  <si>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</si>
  <si>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</si>
  <si>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</si>
  <si>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</si>
  <si>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</si>
  <si>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</si>
  <si>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</si>
  <si>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</si>
  <si>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</si>
  <si>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</si>
  <si>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</si>
  <si>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</si>
  <si>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</si>
  <si>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</si>
  <si>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</si>
  <si>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</si>
  <si>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</si>
  <si>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</si>
  <si>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</si>
  <si>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</si>
  <si>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</si>
  <si>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</si>
  <si>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</si>
  <si>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</si>
  <si>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</si>
  <si>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</si>
  <si>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</si>
  <si>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</si>
  <si>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</si>
  <si>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</si>
  <si>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</si>
  <si>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</si>
  <si>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</si>
  <si>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</si>
  <si>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</si>
  <si>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</si>
  <si>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</si>
  <si>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</si>
  <si>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</si>
  <si>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</si>
  <si>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</si>
  <si>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</si>
  <si>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</si>
  <si>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</si>
  <si>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</si>
  <si>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</si>
  <si>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</si>
  <si>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</si>
  <si>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</si>
  <si>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</si>
  <si>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</si>
  <si>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</si>
  <si>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</si>
  <si>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</si>
  <si>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</si>
  <si>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</si>
  <si>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</si>
  <si>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</si>
  <si>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</si>
  <si>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</si>
  <si>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</si>
  <si>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</si>
  <si>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</si>
  <si>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</si>
  <si>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</si>
  <si>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</si>
  <si>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</si>
  <si>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</si>
  <si>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</si>
  <si>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</si>
  <si>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</si>
  <si>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</si>
  <si>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</si>
  <si>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</si>
  <si>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</si>
  <si>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</si>
  <si>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</si>
  <si>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</si>
  <si>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</si>
  <si>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</si>
  <si>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</si>
  <si>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</si>
  <si>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</si>
  <si>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</si>
  <si>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</si>
  <si>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</si>
  <si>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</si>
  <si>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</si>
  <si>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</si>
  <si>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</si>
  <si>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</si>
  <si>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</si>
  <si>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</si>
  <si>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</si>
  <si>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</si>
  <si>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</si>
  <si>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</si>
  <si>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</si>
  <si>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</si>
  <si>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</si>
  <si>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</si>
  <si>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</si>
  <si>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</si>
  <si>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</si>
  <si>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</si>
  <si>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</si>
  <si>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</si>
  <si>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</si>
  <si>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</si>
  <si>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</si>
  <si>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</si>
  <si>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</si>
  <si>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</si>
  <si>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</si>
  <si>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</si>
  <si>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</si>
  <si>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</si>
  <si>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</si>
  <si>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</si>
  <si>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</si>
  <si>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</si>
  <si>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</si>
  <si>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</si>
  <si>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</si>
  <si>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</si>
  <si>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</si>
  <si>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</si>
  <si>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</si>
  <si>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</si>
  <si>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</si>
  <si>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</si>
  <si>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</si>
  <si>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</si>
  <si>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</si>
  <si>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</si>
  <si>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</si>
  <si>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</si>
  <si>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</si>
  <si>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</si>
  <si>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</si>
  <si>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</si>
  <si>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</si>
  <si>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</si>
  <si>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</si>
  <si>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</si>
  <si>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</si>
  <si>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</si>
  <si>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</si>
  <si>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</si>
  <si>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</si>
  <si>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</si>
  <si>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</si>
  <si>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</si>
  <si>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</si>
  <si>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</si>
  <si>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</si>
  <si>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</si>
  <si>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</si>
  <si>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</si>
  <si>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</si>
  <si>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</si>
  <si>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</si>
  <si>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</si>
  <si>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</si>
  <si>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</si>
  <si>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</si>
  <si>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</si>
  <si>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</si>
  <si>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</si>
  <si>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</si>
  <si>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</si>
  <si>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</si>
  <si>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</si>
  <si>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</si>
  <si>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</si>
  <si>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</si>
  <si>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</si>
  <si>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</si>
  <si>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</si>
  <si>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</si>
  <si>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</si>
  <si>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</si>
  <si>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</si>
  <si>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</si>
  <si>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</si>
  <si>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</si>
  <si>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</si>
  <si>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</si>
  <si>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</si>
  <si>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</si>
  <si>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</si>
  <si>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</si>
  <si>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</si>
  <si>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</si>
  <si>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</si>
  <si>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</si>
  <si>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</si>
  <si>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</si>
  <si>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</si>
  <si>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</si>
  <si>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</si>
  <si>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</si>
  <si>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</si>
  <si>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</si>
  <si>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</si>
  <si>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</si>
  <si>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</si>
  <si>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</si>
  <si>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</si>
  <si>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</si>
  <si>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</si>
  <si>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</si>
  <si>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</si>
  <si>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</si>
  <si>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</si>
  <si>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</si>
  <si>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</si>
  <si>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</si>
  <si>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</si>
  <si>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</si>
  <si>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</si>
  <si>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</si>
  <si>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</si>
  <si>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</si>
  <si>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</si>
  <si>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</si>
  <si>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</si>
  <si>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</si>
  <si>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</si>
  <si>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</si>
  <si>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</si>
  <si>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</si>
  <si>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</si>
  <si>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</si>
  <si>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</si>
  <si>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</si>
  <si>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</si>
  <si>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</si>
  <si>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</si>
  <si>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</si>
  <si>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</si>
  <si>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</si>
  <si>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</si>
  <si>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</si>
  <si>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</si>
  <si>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</si>
  <si>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</si>
  <si>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</si>
  <si>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</si>
  <si>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</si>
  <si>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</si>
  <si>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</si>
  <si>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</si>
  <si>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</si>
  <si>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</si>
  <si>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</si>
  <si>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</si>
  <si>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</si>
  <si>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</si>
  <si>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</si>
  <si>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</si>
  <si>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</si>
  <si>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</si>
  <si>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</si>
  <si>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</si>
  <si>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</si>
  <si>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</si>
  <si>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</si>
  <si>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</si>
  <si>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</si>
  <si>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</si>
  <si>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</si>
  <si>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</si>
  <si>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</si>
  <si>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</si>
  <si>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</si>
  <si>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</si>
  <si>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</si>
  <si>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</si>
  <si>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</si>
  <si>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</si>
  <si>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</si>
  <si>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</si>
  <si>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</si>
  <si>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</si>
  <si>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</si>
  <si>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</si>
  <si>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</si>
  <si>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</si>
  <si>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</si>
  <si>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</si>
  <si>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</si>
  <si>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</si>
  <si>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</si>
  <si>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</si>
  <si>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</si>
  <si>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</si>
  <si>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</si>
  <si>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</si>
  <si>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</si>
  <si>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</si>
  <si>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</si>
  <si>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</si>
  <si>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</si>
  <si>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</si>
  <si>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</si>
  <si>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</si>
  <si>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</si>
  <si>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</si>
  <si>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</si>
  <si>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</si>
  <si>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</si>
  <si>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</si>
  <si>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</si>
  <si>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</si>
  <si>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</si>
  <si>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</si>
  <si>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</si>
  <si>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</si>
  <si>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</si>
  <si>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</si>
  <si>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</si>
  <si>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</si>
  <si>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</si>
  <si>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</si>
  <si>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</si>
  <si>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</si>
  <si>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</si>
  <si>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</si>
  <si>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</si>
  <si>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</si>
  <si>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</si>
  <si>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</si>
  <si>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</si>
  <si>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</si>
  <si>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</si>
  <si>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</si>
  <si>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</si>
  <si>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</si>
  <si>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</si>
  <si>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</si>
  <si>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</si>
  <si>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</si>
  <si>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</si>
  <si>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</si>
  <si>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</si>
  <si>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</si>
  <si>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</si>
  <si>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</si>
  <si>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</si>
  <si>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</si>
  <si>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</si>
  <si>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</si>
  <si>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</si>
  <si>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</si>
  <si>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</si>
  <si>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</si>
  <si>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</si>
  <si>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</si>
  <si>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</si>
  <si>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</si>
  <si>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</si>
  <si>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</si>
  <si>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</si>
  <si>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</si>
  <si>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</si>
  <si>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</si>
  <si>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</si>
  <si>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</si>
  <si>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</si>
  <si>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</si>
  <si>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</si>
  <si>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</si>
  <si>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</si>
  <si>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</si>
  <si>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</si>
  <si>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</si>
  <si>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</si>
  <si>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</si>
  <si>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</si>
  <si>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</si>
  <si>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</si>
  <si>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</si>
  <si>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</si>
  <si>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</si>
  <si>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</si>
  <si>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</si>
  <si>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</si>
  <si>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</si>
  <si>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</si>
  <si>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</si>
  <si>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</si>
  <si>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</si>
  <si>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</si>
  <si>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</si>
  <si>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</si>
  <si>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</si>
  <si>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</si>
  <si>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</si>
  <si>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</si>
  <si>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</si>
  <si>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</si>
  <si>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</si>
  <si>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</si>
  <si>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</si>
  <si>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</si>
  <si>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</si>
  <si>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</si>
  <si>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</si>
  <si>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</si>
  <si>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</si>
  <si>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</si>
  <si>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</si>
  <si>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</si>
  <si>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</si>
  <si>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</si>
  <si>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</si>
  <si>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</si>
  <si>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</si>
  <si>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</si>
  <si>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</si>
  <si>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</si>
  <si>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</si>
  <si>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</si>
  <si>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</si>
  <si>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</si>
  <si>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</si>
  <si>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</si>
  <si>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</si>
  <si>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</si>
  <si>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</si>
  <si>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</si>
  <si>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</si>
  <si>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</si>
  <si>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</si>
  <si>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</si>
  <si>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</si>
  <si>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</si>
  <si>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</si>
  <si>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</si>
  <si>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</si>
  <si>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</si>
  <si>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</si>
  <si>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</si>
  <si>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</si>
  <si>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</si>
  <si>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</si>
  <si>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</si>
  <si>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</si>
  <si>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</si>
  <si>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</si>
  <si>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</si>
  <si>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</si>
  <si>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</si>
  <si>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</si>
  <si>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</si>
  <si>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</si>
  <si>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</si>
  <si>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</si>
  <si>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</si>
  <si>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</si>
  <si>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</si>
  <si>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</si>
  <si>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</si>
  <si>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</si>
  <si>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</si>
  <si>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</si>
  <si>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</si>
  <si>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</si>
  <si>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</si>
  <si>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</si>
  <si>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</si>
  <si>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</si>
  <si>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</si>
  <si>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</si>
  <si>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</si>
  <si>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</si>
  <si>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</si>
  <si>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</si>
  <si>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</si>
  <si>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</si>
  <si>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</si>
  <si>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</si>
  <si>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</si>
  <si>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</si>
  <si>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</si>
  <si>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</si>
  <si>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</si>
  <si>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</si>
  <si>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</si>
  <si>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</si>
  <si>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</si>
  <si>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</si>
  <si>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</si>
  <si>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</si>
  <si>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</si>
  <si>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</si>
  <si>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</si>
  <si>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</si>
  <si>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</si>
  <si>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</si>
  <si>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</si>
  <si>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</si>
  <si>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</si>
  <si>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</si>
  <si>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</si>
  <si>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</si>
  <si>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</si>
  <si>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</si>
  <si>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</si>
  <si>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</si>
  <si>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</si>
  <si>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</si>
  <si>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</si>
  <si>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</si>
  <si>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</si>
  <si>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</si>
  <si>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</si>
  <si>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</si>
  <si>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</si>
  <si>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</si>
  <si>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</si>
  <si>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</si>
  <si>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</si>
  <si>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</si>
  <si>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</si>
  <si>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</si>
  <si>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</si>
  <si>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</si>
  <si>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</si>
  <si>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</si>
  <si>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</si>
  <si>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</si>
  <si>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</si>
  <si>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</si>
  <si>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</si>
  <si>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</si>
  <si>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</si>
  <si>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</si>
  <si>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</si>
  <si>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</si>
  <si>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</si>
  <si>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</si>
  <si>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</si>
  <si>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</si>
  <si>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</si>
  <si>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</si>
  <si>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</si>
  <si>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</si>
  <si>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</si>
  <si>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</si>
  <si>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</si>
  <si>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</si>
  <si>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</si>
  <si>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</si>
  <si>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</si>
  <si>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</si>
  <si>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</si>
  <si>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</si>
  <si>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</si>
  <si>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</si>
  <si>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</si>
  <si>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</si>
  <si>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</si>
  <si>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</si>
  <si>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</si>
  <si>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</si>
  <si>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</si>
  <si>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</si>
  <si>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</si>
  <si>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</si>
  <si>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</si>
  <si>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</si>
  <si>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</si>
  <si>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</si>
  <si>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</si>
  <si>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</si>
  <si>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</si>
  <si>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</si>
  <si>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</si>
  <si>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</si>
  <si>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</si>
  <si>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</si>
  <si>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</si>
  <si>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</si>
  <si>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</si>
  <si>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</si>
  <si>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</si>
  <si>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</si>
  <si>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</si>
  <si>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</si>
  <si>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</si>
  <si>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</si>
  <si>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</si>
  <si>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</si>
  <si>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</si>
  <si>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</si>
  <si>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</si>
  <si>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</si>
  <si>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</si>
  <si>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</si>
  <si>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</si>
  <si>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</si>
  <si>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</si>
  <si>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</si>
  <si>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</si>
  <si>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</si>
  <si>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</si>
  <si>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</si>
  <si>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</si>
  <si>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</si>
  <si>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</si>
  <si>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</si>
  <si>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</si>
  <si>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</si>
  <si>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</si>
  <si>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</si>
  <si>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</si>
  <si>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</si>
  <si>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</si>
  <si>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</si>
  <si>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</si>
  <si>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</si>
  <si>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</si>
  <si>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</si>
  <si>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</si>
  <si>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</si>
  <si>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</si>
  <si>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</si>
  <si>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</si>
  <si>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</si>
  <si>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</si>
  <si>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</si>
  <si>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</si>
  <si>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</si>
  <si>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</si>
  <si>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</si>
  <si>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</si>
  <si>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</si>
  <si>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</si>
  <si>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</si>
  <si>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</si>
  <si>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</si>
  <si>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</si>
  <si>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</si>
  <si>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</si>
  <si>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</si>
  <si>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</si>
  <si>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</si>
  <si>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</si>
  <si>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</si>
  <si>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</si>
  <si>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</si>
  <si>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</si>
  <si>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</si>
  <si>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</si>
  <si>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</si>
  <si>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</si>
  <si>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</si>
  <si>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</si>
  <si>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</si>
  <si>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</si>
  <si>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</si>
  <si>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</si>
  <si>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</si>
  <si>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</si>
  <si>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</si>
  <si>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</si>
  <si>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</si>
  <si>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</si>
  <si>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</si>
  <si>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</si>
  <si>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</si>
  <si>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</si>
  <si>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</si>
  <si>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</si>
  <si>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</si>
  <si>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</si>
  <si>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</si>
  <si>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</si>
  <si>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</si>
  <si>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</si>
  <si>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</si>
  <si>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</si>
  <si>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</si>
  <si>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</si>
  <si>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</si>
  <si>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</si>
  <si>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</si>
  <si>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</si>
  <si>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</si>
  <si>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</si>
  <si>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</si>
  <si>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</si>
  <si>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</si>
  <si>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</si>
  <si>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</si>
  <si>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</si>
  <si>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</si>
  <si>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</si>
  <si>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</si>
  <si>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</si>
  <si>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</si>
  <si>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</si>
  <si>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</si>
  <si>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</si>
  <si>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</si>
  <si>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</si>
  <si>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</si>
  <si>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</si>
  <si>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</si>
  <si>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</si>
  <si>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</si>
  <si>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</si>
  <si>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</si>
  <si>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</si>
  <si>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</si>
  <si>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</si>
  <si>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</si>
  <si>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</si>
  <si>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</si>
  <si>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</si>
  <si>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</si>
  <si>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</si>
  <si>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</si>
  <si>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</si>
  <si>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</si>
  <si>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</si>
  <si>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</si>
  <si>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</si>
  <si>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</si>
  <si>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</si>
  <si>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</si>
  <si>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</si>
  <si>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</si>
  <si>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</si>
  <si>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</si>
  <si>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</si>
  <si>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</si>
  <si>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</si>
  <si>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</si>
  <si>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</si>
  <si>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</si>
  <si>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</si>
  <si>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</si>
  <si>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</si>
  <si>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</si>
  <si>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</si>
  <si>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</si>
  <si>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</si>
  <si>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</si>
  <si>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</si>
  <si>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</si>
  <si>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</si>
  <si>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</si>
  <si>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</si>
  <si>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</si>
  <si>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</si>
  <si>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</si>
  <si>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</si>
  <si>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</si>
  <si>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</si>
  <si>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</si>
  <si>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</si>
  <si>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</si>
  <si>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</si>
  <si>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</si>
  <si>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</si>
  <si>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</si>
  <si>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</si>
  <si>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</si>
  <si>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</si>
  <si>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</si>
  <si>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</si>
  <si>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</si>
  <si>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</si>
  <si>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</si>
  <si>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</si>
  <si>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</si>
  <si>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</si>
  <si>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</si>
  <si>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</si>
  <si>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</si>
  <si>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</si>
  <si>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</si>
  <si>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</si>
  <si>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</si>
  <si>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</si>
  <si>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</si>
  <si>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</si>
  <si>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</si>
  <si>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</si>
  <si>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</si>
  <si>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</si>
  <si>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</si>
  <si>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</si>
  <si>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</si>
  <si>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</si>
  <si>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</si>
  <si>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</si>
  <si>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</si>
  <si>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</si>
  <si>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</si>
  <si>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</si>
  <si>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</si>
  <si>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</si>
  <si>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</si>
  <si>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</si>
  <si>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</si>
  <si>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</si>
  <si>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</si>
  <si>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</si>
  <si>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</si>
  <si>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</si>
  <si>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</si>
  <si>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</si>
  <si>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</si>
  <si>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</si>
  <si>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</si>
  <si>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</si>
  <si>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</si>
  <si>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</si>
  <si>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</si>
  <si>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</si>
  <si>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</si>
  <si>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</si>
  <si>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</si>
  <si>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</si>
  <si>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</si>
  <si>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</si>
  <si>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</si>
  <si>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</si>
  <si>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</si>
  <si>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</si>
  <si>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</si>
  <si>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</si>
  <si>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</si>
  <si>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</si>
  <si>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</si>
  <si>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</si>
  <si>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</si>
  <si>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</si>
  <si>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</si>
  <si>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</si>
  <si>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</si>
  <si>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</si>
  <si>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</si>
  <si>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</si>
  <si>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</si>
  <si>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</si>
  <si>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</si>
  <si>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</si>
  <si>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</si>
  <si>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</si>
  <si>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</si>
  <si>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</si>
  <si>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</si>
  <si>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</si>
  <si>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</si>
  <si>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</si>
  <si>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</si>
  <si>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</si>
  <si>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</si>
  <si>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</si>
  <si>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</si>
  <si>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</si>
  <si>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</si>
  <si>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</si>
  <si>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</si>
  <si>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</si>
  <si>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</si>
  <si>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</si>
  <si>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</si>
  <si>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</si>
  <si>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</si>
  <si>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</si>
  <si>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</si>
  <si>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</si>
  <si>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</si>
  <si>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</si>
  <si>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</si>
  <si>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</si>
  <si>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</si>
  <si>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</si>
  <si>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</si>
  <si>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</si>
  <si>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</si>
  <si>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</si>
  <si>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</si>
  <si>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</si>
  <si>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</si>
  <si>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</si>
  <si>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</si>
  <si>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</si>
  <si>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</si>
  <si>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</si>
  <si>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</si>
  <si>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</si>
  <si>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</si>
  <si>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</si>
  <si>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</si>
  <si>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</si>
  <si>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</si>
  <si>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</si>
  <si>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</si>
  <si>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</si>
  <si>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</si>
  <si>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</si>
  <si>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</si>
  <si>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</si>
  <si>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</si>
  <si>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</si>
  <si>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</si>
  <si>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</si>
  <si>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</si>
  <si>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</si>
  <si>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</si>
  <si>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</si>
  <si>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</si>
  <si>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</si>
  <si>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</si>
  <si>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</si>
  <si>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</si>
  <si>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</si>
  <si>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</si>
  <si>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</si>
  <si>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</si>
  <si>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</si>
  <si>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</si>
  <si>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</si>
  <si>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</si>
  <si>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</si>
  <si>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</si>
  <si>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</si>
  <si>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</si>
  <si>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</si>
  <si>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</si>
  <si>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</si>
  <si>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</si>
  <si>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</si>
  <si>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</si>
  <si>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</si>
  <si>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</si>
  <si>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</si>
  <si>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</si>
  <si>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</si>
  <si>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</si>
  <si>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</si>
  <si>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</si>
  <si>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</si>
  <si>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</si>
  <si>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</si>
  <si>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</si>
  <si>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</si>
  <si>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</si>
  <si>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</si>
  <si>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</si>
  <si>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</si>
  <si>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</si>
  <si>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</si>
  <si>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</si>
  <si>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</si>
  <si>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</si>
  <si>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</si>
  <si>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</si>
  <si>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</si>
  <si>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</si>
  <si>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</si>
  <si>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</si>
  <si>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</si>
  <si>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</si>
  <si>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</si>
  <si>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</si>
  <si>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</si>
  <si>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</si>
  <si>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</si>
  <si>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</si>
  <si>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</si>
  <si>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</si>
  <si>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</si>
  <si>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</si>
  <si>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</si>
  <si>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</si>
  <si>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</si>
  <si>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</si>
  <si>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</si>
  <si>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</si>
  <si>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</si>
  <si>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</si>
  <si>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</si>
  <si>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</si>
  <si>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</si>
  <si>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</si>
  <si>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</si>
  <si>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</si>
  <si>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</si>
  <si>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</si>
  <si>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</si>
  <si>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</si>
  <si>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</si>
  <si>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</si>
  <si>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</si>
  <si>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</si>
  <si>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</si>
  <si>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</si>
  <si>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</si>
  <si>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</si>
  <si>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</si>
  <si>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</si>
  <si>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</si>
  <si>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</si>
  <si>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</si>
  <si>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</si>
  <si>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</si>
  <si>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</si>
  <si>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</si>
  <si>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</si>
  <si>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</si>
  <si>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</si>
  <si>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</si>
  <si>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</si>
  <si>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</si>
  <si>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</si>
  <si>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</si>
  <si>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</si>
  <si>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</si>
  <si>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</si>
  <si>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</si>
  <si>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</si>
  <si>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</si>
  <si>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</si>
  <si>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</si>
  <si>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</si>
  <si>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</si>
  <si>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</si>
  <si>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</si>
  <si>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</si>
  <si>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</si>
  <si>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</si>
  <si>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</si>
  <si>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</si>
  <si>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</si>
  <si>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</si>
  <si>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</si>
  <si>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</si>
  <si>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</si>
  <si>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</si>
  <si>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</si>
  <si>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</si>
  <si>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</si>
  <si>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</si>
  <si>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</si>
  <si>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</si>
  <si>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</si>
  <si>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</si>
  <si>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</si>
  <si>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</si>
  <si>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</si>
  <si>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</si>
  <si>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</si>
  <si>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</si>
  <si>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</si>
  <si>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</si>
  <si>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</si>
  <si>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</si>
  <si>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</si>
  <si>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</si>
  <si>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</si>
  <si>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</si>
  <si>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</si>
  <si>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</si>
  <si>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</si>
  <si>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</si>
  <si>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</si>
  <si>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</si>
  <si>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</si>
  <si>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</si>
  <si>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</si>
  <si>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</si>
  <si>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</si>
  <si>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</si>
  <si>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</si>
  <si>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</si>
  <si>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</si>
  <si>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</si>
  <si>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</si>
  <si>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</si>
  <si>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</si>
  <si>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</si>
  <si>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</si>
  <si>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</si>
  <si>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</si>
  <si>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</si>
  <si>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</si>
  <si>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</si>
  <si>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</si>
  <si>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</si>
  <si>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</si>
  <si>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</si>
  <si>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</si>
  <si>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</si>
  <si>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</si>
  <si>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</si>
  <si>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</si>
  <si>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</si>
  <si>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</si>
  <si>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</si>
  <si>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</si>
  <si>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</si>
  <si>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</si>
  <si>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</si>
  <si>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</si>
  <si>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</si>
  <si>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</si>
  <si>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</si>
  <si>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</si>
  <si>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</si>
  <si>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</si>
  <si>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</si>
  <si>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</si>
  <si>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</si>
  <si>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</si>
  <si>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</si>
  <si>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</si>
  <si>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</si>
  <si>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</si>
  <si>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</si>
  <si>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</si>
  <si>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</si>
  <si>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</si>
  <si>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</si>
  <si>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</si>
  <si>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</si>
  <si>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</si>
  <si>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</si>
  <si>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</si>
  <si>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</si>
  <si>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</si>
  <si>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</si>
  <si>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</si>
  <si>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</si>
  <si>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</si>
  <si>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</si>
  <si>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</si>
  <si>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</si>
  <si>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</si>
  <si>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</si>
  <si>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</si>
  <si>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</si>
  <si>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</si>
  <si>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</si>
  <si>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</si>
  <si>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</si>
  <si>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</si>
  <si>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</si>
  <si>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</si>
  <si>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</si>
  <si>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</si>
  <si>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</si>
  <si>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</si>
  <si>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</si>
  <si>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</si>
  <si>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</si>
  <si>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</si>
  <si>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</si>
  <si>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</si>
  <si>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</si>
  <si>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</si>
  <si>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</si>
  <si>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</si>
  <si>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</si>
  <si>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</si>
  <si>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</si>
  <si>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</si>
  <si>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</si>
  <si>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</si>
  <si>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</si>
  <si>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</si>
  <si>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</si>
  <si>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</si>
  <si>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</si>
  <si>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</si>
  <si>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</si>
  <si>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</si>
  <si>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</si>
  <si>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</si>
  <si>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</si>
  <si>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</si>
  <si>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</si>
  <si>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</si>
  <si>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</si>
  <si>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</si>
  <si>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</si>
  <si>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</si>
  <si>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</si>
  <si>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</si>
  <si>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</si>
  <si>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</si>
  <si>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</si>
  <si>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</si>
  <si>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</si>
  <si>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</si>
  <si>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</si>
  <si>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</si>
  <si>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</si>
  <si>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</si>
  <si>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</si>
  <si>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</si>
  <si>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</si>
  <si>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</si>
  <si>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</si>
  <si>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</si>
  <si>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</si>
  <si>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</si>
  <si>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</si>
  <si>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</si>
  <si>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</si>
  <si>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</si>
  <si>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</si>
  <si>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</si>
  <si>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</si>
  <si>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</si>
  <si>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</si>
  <si>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</si>
  <si>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</si>
  <si>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</si>
  <si>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</si>
  <si>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</si>
  <si>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</si>
  <si>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</si>
  <si>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</si>
  <si>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</si>
  <si>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</si>
  <si>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</si>
  <si>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</si>
  <si>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</si>
  <si>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</si>
  <si>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</si>
  <si>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</si>
  <si>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</si>
  <si>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</si>
  <si>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</si>
  <si>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</si>
  <si>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</si>
  <si>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</si>
  <si>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</si>
  <si>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</si>
  <si>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</si>
  <si>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</si>
  <si>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</si>
  <si>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</si>
  <si>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</si>
  <si>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</si>
  <si>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</si>
  <si>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</si>
  <si>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</si>
  <si>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</si>
  <si>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</si>
  <si>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</si>
  <si>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</si>
  <si>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</si>
  <si>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</si>
  <si>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</si>
  <si>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</si>
  <si>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</si>
  <si>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</si>
  <si>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</si>
  <si>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</si>
  <si>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</si>
  <si>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</si>
  <si>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</si>
  <si>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</si>
  <si>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</si>
  <si>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</si>
  <si>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</si>
  <si>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</si>
  <si>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</si>
  <si>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</si>
  <si>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</si>
  <si>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</si>
  <si>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</si>
  <si>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</si>
  <si>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</si>
  <si>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</si>
  <si>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</si>
  <si>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</si>
  <si>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</si>
  <si>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</si>
  <si>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</si>
  <si>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</si>
  <si>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</si>
  <si>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</si>
  <si>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</si>
  <si>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</si>
  <si>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</si>
  <si>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</si>
  <si>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</si>
  <si>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</si>
  <si>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</si>
  <si>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</si>
  <si>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</si>
  <si>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</si>
  <si>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</si>
  <si>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</si>
  <si>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</si>
  <si>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</si>
  <si>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</si>
  <si>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</si>
  <si>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</si>
  <si>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</si>
  <si>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</si>
  <si>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</si>
  <si>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</si>
  <si>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</si>
  <si>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</si>
  <si>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</si>
  <si>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</si>
  <si>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</si>
  <si>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</si>
  <si>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</si>
  <si>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</si>
  <si>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</si>
  <si>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</si>
  <si>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</si>
  <si>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</si>
  <si>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</si>
  <si>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</si>
  <si>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</si>
  <si>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</si>
  <si>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</si>
  <si>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</si>
  <si>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</si>
  <si>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</si>
  <si>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</si>
  <si>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</si>
  <si>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</si>
  <si>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</si>
  <si>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</si>
  <si>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</si>
  <si>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</si>
  <si>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</si>
  <si>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</si>
  <si>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</si>
  <si>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</si>
  <si>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</si>
  <si>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</si>
  <si>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</si>
  <si>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</si>
  <si>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</si>
  <si>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</si>
  <si>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</si>
  <si>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</si>
  <si>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</si>
  <si>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</si>
  <si>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</si>
  <si>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</si>
  <si>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</si>
  <si>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</si>
  <si>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</si>
  <si>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</si>
  <si>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</si>
  <si>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</si>
  <si>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</si>
  <si>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</si>
  <si>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</si>
  <si>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</si>
  <si>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</si>
  <si>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</si>
  <si>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</si>
  <si>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</si>
  <si>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</si>
  <si>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</si>
  <si>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</si>
  <si>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</si>
  <si>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</si>
  <si>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</si>
  <si>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</si>
  <si>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</si>
  <si>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</si>
  <si>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</si>
  <si>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</si>
  <si>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</si>
  <si>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</si>
  <si>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</si>
  <si>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</si>
  <si>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</si>
  <si>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</si>
  <si>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</si>
  <si>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</si>
  <si>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</si>
  <si>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</si>
  <si>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</si>
  <si>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</si>
  <si>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</si>
  <si>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</si>
  <si>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</si>
  <si>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</si>
  <si>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</si>
  <si>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</si>
  <si>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</si>
  <si>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</si>
  <si>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</si>
  <si>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</si>
  <si>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</si>
  <si>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</si>
  <si>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</si>
  <si>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</si>
  <si>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</si>
  <si>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</si>
  <si>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</si>
  <si>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</si>
  <si>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</si>
  <si>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</si>
  <si>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</si>
  <si>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</si>
  <si>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</si>
  <si>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</si>
  <si>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</si>
  <si>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</si>
  <si>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</si>
  <si>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</si>
  <si>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</si>
  <si>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</si>
  <si>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</si>
  <si>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</si>
  <si>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</si>
  <si>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</si>
  <si>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</si>
  <si>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</si>
  <si>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</si>
  <si>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</si>
  <si>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</si>
  <si>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</si>
  <si>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</si>
  <si>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</si>
  <si>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</si>
  <si>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</si>
  <si>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</si>
  <si>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</si>
  <si>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</si>
  <si>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</si>
  <si>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</si>
  <si>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</si>
  <si>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</si>
  <si>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</si>
  <si>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</si>
  <si>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</si>
  <si>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</si>
  <si>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</si>
  <si>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</si>
  <si>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</si>
  <si>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</si>
  <si>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</si>
  <si>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</si>
  <si>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</si>
  <si>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</si>
  <si>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</si>
  <si>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</si>
  <si>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</si>
  <si>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</si>
  <si>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</si>
  <si>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</si>
  <si>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</si>
  <si>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</si>
  <si>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</si>
  <si>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</si>
  <si>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</si>
  <si>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</si>
  <si>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</si>
  <si>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</si>
  <si>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</si>
  <si>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</si>
  <si>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</si>
  <si>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</si>
  <si>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</si>
  <si>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</si>
  <si>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</si>
  <si>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</si>
  <si>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</si>
  <si>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</si>
  <si>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</si>
  <si>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</si>
  <si>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</si>
  <si>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</si>
  <si>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</si>
  <si>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</si>
  <si>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</si>
  <si>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</si>
  <si>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</si>
  <si>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</si>
  <si>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</si>
  <si>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</si>
  <si>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</si>
  <si>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</si>
  <si>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</si>
  <si>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</si>
  <si>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</si>
  <si>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</si>
  <si>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</si>
  <si>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</si>
  <si>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</si>
  <si>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</si>
  <si>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</si>
  <si>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</si>
  <si>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</si>
  <si>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</si>
  <si>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</si>
  <si>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</si>
  <si>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</si>
  <si>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</si>
  <si>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</si>
  <si>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</si>
  <si>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</si>
  <si>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</si>
  <si>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</si>
  <si>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</si>
  <si>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</si>
  <si>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</si>
  <si>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</si>
  <si>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</si>
  <si>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</si>
  <si>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</si>
  <si>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</si>
  <si>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</si>
  <si>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</si>
  <si>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</si>
  <si>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</si>
  <si>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</si>
  <si>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</si>
  <si>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</si>
  <si>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</si>
  <si>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</si>
  <si>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</si>
  <si>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</si>
  <si>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</si>
  <si>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</si>
  <si>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</si>
  <si>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</si>
  <si>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</si>
  <si>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</si>
  <si>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</si>
  <si>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</si>
  <si>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</si>
  <si>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</si>
  <si>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</si>
  <si>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</si>
  <si>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</si>
  <si>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</si>
  <si>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</si>
  <si>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</si>
  <si>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</si>
  <si>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</si>
  <si>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</si>
  <si>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</si>
  <si>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</si>
  <si>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</si>
  <si>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</si>
  <si>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</si>
  <si>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</si>
  <si>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</si>
  <si>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</si>
  <si>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</si>
  <si>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</si>
  <si>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</si>
  <si>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</si>
  <si>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</si>
  <si>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</si>
  <si>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</si>
  <si>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</si>
  <si>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</si>
  <si>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</si>
  <si>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</si>
  <si>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</si>
  <si>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</si>
  <si>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</si>
  <si>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</si>
  <si>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</si>
  <si>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</si>
  <si>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</si>
  <si>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</si>
  <si>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</si>
  <si>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</si>
  <si>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</si>
  <si>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</si>
  <si>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</si>
  <si>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</si>
  <si>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</si>
  <si>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</si>
  <si>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</si>
  <si>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</si>
  <si>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</si>
  <si>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</si>
  <si>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</si>
  <si>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</si>
  <si>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</si>
  <si>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</si>
  <si>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</si>
  <si>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</si>
  <si>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</si>
  <si>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</si>
  <si>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</si>
  <si>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</si>
  <si>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</si>
  <si>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</si>
  <si>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</si>
  <si>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</si>
  <si>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</si>
  <si>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</si>
  <si>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</si>
  <si>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</si>
  <si>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</si>
  <si>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</si>
  <si>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</si>
  <si>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</si>
  <si>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</si>
  <si>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</si>
  <si>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</si>
  <si>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</si>
  <si>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</si>
  <si>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</si>
  <si>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</si>
  <si>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</si>
  <si>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</si>
  <si>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</si>
  <si>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</si>
  <si>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</si>
  <si>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</si>
  <si>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</si>
  <si>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</si>
  <si>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</si>
  <si>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</si>
  <si>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</si>
  <si>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</si>
  <si>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</si>
  <si>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</si>
  <si>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</si>
  <si>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</si>
  <si>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</si>
  <si>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</si>
  <si>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</si>
  <si>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</si>
  <si>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</si>
  <si>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</si>
  <si>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</si>
  <si>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</si>
  <si>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</si>
  <si>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</si>
  <si>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</si>
  <si>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</si>
  <si>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</si>
  <si>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</si>
  <si>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</si>
  <si>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</si>
  <si>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</si>
  <si>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</si>
  <si>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</si>
  <si>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</si>
  <si>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</si>
  <si>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</si>
  <si>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</si>
  <si>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</si>
  <si>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</si>
  <si>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</si>
  <si>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</si>
  <si>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</si>
  <si>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</si>
  <si>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</si>
  <si>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</si>
  <si>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</si>
  <si>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</si>
  <si>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</si>
  <si>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</si>
  <si>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</si>
  <si>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</si>
  <si>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</si>
  <si>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</si>
  <si>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</si>
  <si>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</si>
  <si>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</si>
  <si>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</si>
  <si>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</si>
  <si>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</si>
  <si>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</si>
  <si>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</si>
  <si>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</si>
  <si>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</si>
  <si>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</si>
  <si>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</si>
  <si>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</si>
  <si>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</si>
  <si>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</si>
  <si>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</si>
  <si>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</si>
  <si>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</si>
  <si>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</si>
  <si>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</si>
  <si>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</si>
  <si>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</si>
  <si>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</si>
  <si>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</si>
  <si>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</si>
  <si>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</si>
  <si>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</si>
  <si>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</si>
  <si>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</si>
  <si>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</si>
  <si>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</si>
  <si>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</si>
  <si>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</si>
  <si>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</si>
  <si>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</si>
  <si>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</si>
  <si>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</si>
  <si>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</si>
  <si>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</si>
  <si>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</si>
  <si>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</si>
  <si>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</si>
  <si>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</si>
  <si>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</si>
  <si>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</si>
  <si>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</si>
  <si>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</si>
  <si>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</si>
  <si>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</si>
  <si>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</si>
  <si>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</si>
  <si>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</si>
  <si>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</si>
  <si>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</si>
  <si>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</si>
  <si>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</si>
  <si>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</si>
  <si>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</si>
  <si>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</si>
  <si>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</si>
  <si>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</si>
  <si>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</si>
  <si>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</si>
  <si>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</si>
  <si>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</si>
  <si>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</si>
  <si>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</si>
  <si>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</si>
  <si>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</si>
  <si>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</si>
  <si>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</si>
  <si>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</si>
  <si>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</si>
  <si>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</si>
  <si>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</si>
  <si>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</si>
  <si>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</si>
  <si>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</si>
  <si>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</si>
  <si>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</si>
  <si>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</si>
  <si>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</si>
  <si>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</si>
  <si>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</si>
  <si>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</si>
  <si>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</si>
  <si>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</si>
  <si>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</si>
  <si>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</si>
  <si>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</si>
  <si>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</si>
  <si>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</si>
  <si>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</si>
  <si>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</si>
  <si>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</si>
  <si>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</si>
  <si>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</si>
  <si>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</si>
  <si>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</si>
  <si>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</si>
  <si>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</si>
  <si>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</si>
  <si>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</si>
  <si>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</si>
  <si>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</si>
  <si>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</si>
  <si>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</si>
  <si>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</si>
  <si>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</si>
  <si>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</si>
  <si>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</si>
  <si>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</si>
  <si>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</si>
  <si>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</si>
  <si>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</si>
  <si>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</si>
  <si>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</si>
  <si>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</si>
  <si>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</si>
  <si>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</si>
  <si>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</si>
  <si>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</si>
  <si>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</si>
  <si>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</si>
  <si>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</si>
  <si>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</si>
  <si>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</si>
  <si>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</si>
  <si>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</si>
  <si>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</si>
  <si>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</si>
  <si>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</si>
  <si>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</si>
  <si>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</si>
  <si>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</si>
  <si>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</si>
  <si>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</si>
  <si>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</si>
  <si>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</si>
  <si>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</si>
  <si>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</si>
  <si>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</si>
  <si>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</si>
  <si>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</si>
  <si>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</si>
  <si>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</si>
  <si>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</si>
  <si>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</si>
  <si>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</si>
  <si>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</si>
  <si>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</si>
  <si>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</si>
  <si>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</si>
  <si>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</si>
  <si>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</si>
  <si>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</si>
  <si>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</si>
  <si>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</si>
  <si>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</si>
  <si>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</si>
  <si>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</si>
  <si>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</si>
  <si>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</si>
  <si>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</si>
  <si>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</si>
  <si>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</si>
  <si>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</si>
  <si>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</si>
  <si>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</si>
  <si>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</si>
  <si>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</si>
  <si>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</si>
  <si>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</si>
  <si>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</si>
  <si>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</si>
  <si>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</si>
  <si>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</si>
  <si>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</si>
  <si>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</si>
  <si>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</si>
  <si>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</si>
  <si>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</si>
  <si>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</si>
  <si>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</si>
  <si>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</si>
  <si>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</si>
  <si>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</si>
  <si>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</si>
  <si>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</si>
  <si>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</si>
  <si>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</si>
  <si>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</si>
  <si>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</si>
  <si>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</si>
  <si>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</si>
  <si>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</si>
  <si>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</si>
  <si>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</si>
  <si>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</si>
  <si>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</si>
  <si>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</si>
  <si>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</si>
  <si>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</si>
  <si>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</si>
  <si>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</si>
  <si>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</si>
  <si>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</si>
  <si>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</si>
  <si>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</si>
  <si>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</si>
  <si>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</si>
  <si>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</si>
  <si>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</si>
  <si>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</si>
  <si>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</si>
  <si>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</si>
  <si>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</si>
  <si>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</si>
  <si>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</si>
  <si>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</si>
  <si>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</si>
  <si>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</si>
  <si>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</si>
  <si>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</si>
  <si>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</si>
  <si>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</si>
  <si>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</si>
  <si>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</si>
  <si>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</si>
  <si>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</si>
  <si>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</si>
  <si>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</si>
  <si>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</si>
  <si>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</si>
  <si>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</si>
  <si>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</si>
  <si>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</si>
  <si>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</si>
  <si>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</si>
  <si>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</si>
  <si>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</si>
  <si>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</si>
  <si>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</si>
  <si>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</si>
  <si>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</si>
  <si>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</si>
  <si>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</si>
  <si>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</si>
  <si>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</si>
  <si>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</si>
  <si>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</si>
  <si>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</si>
  <si>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</si>
  <si>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</si>
  <si>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</si>
  <si>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</si>
  <si>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</si>
  <si>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</si>
  <si>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</si>
  <si>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</si>
  <si>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</si>
  <si>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</si>
  <si>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</si>
  <si>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</si>
  <si>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</si>
  <si>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</si>
  <si>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</si>
  <si>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</si>
  <si>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</si>
  <si>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</si>
  <si>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</si>
  <si>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</si>
  <si>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</si>
  <si>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</si>
  <si>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</si>
  <si>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</si>
  <si>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</si>
  <si>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</si>
  <si>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</si>
  <si>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</si>
  <si>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</si>
  <si>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</si>
  <si>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</si>
  <si>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</si>
  <si>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</si>
  <si>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</si>
  <si>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</si>
  <si>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</si>
  <si>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</si>
  <si>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</si>
  <si>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</si>
  <si>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</si>
  <si>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</si>
  <si>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</si>
  <si>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</si>
  <si>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</si>
  <si>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</si>
  <si>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</si>
  <si>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</si>
  <si>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</si>
  <si>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</si>
  <si>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</si>
  <si>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</si>
  <si>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</si>
  <si>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</si>
  <si>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</si>
  <si>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</si>
  <si>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</si>
  <si>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</si>
  <si>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</si>
  <si>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</si>
  <si>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</si>
  <si>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</si>
  <si>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</si>
  <si>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</si>
  <si>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</si>
  <si>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</si>
  <si>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</si>
  <si>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</si>
  <si>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</si>
  <si>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</si>
  <si>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</si>
  <si>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</si>
  <si>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</si>
  <si>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</si>
  <si>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</si>
  <si>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</si>
  <si>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</si>
  <si>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</si>
  <si>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</si>
  <si>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</si>
  <si>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</si>
  <si>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</si>
  <si>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</si>
  <si>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</si>
  <si>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</si>
  <si>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</si>
  <si>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</si>
  <si>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</si>
  <si>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</si>
  <si>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</si>
  <si>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</si>
  <si>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</si>
  <si>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</si>
  <si>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</si>
  <si>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</si>
  <si>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</si>
  <si>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</si>
  <si>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</si>
  <si>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</si>
  <si>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</si>
  <si>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</si>
  <si>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</si>
  <si>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</si>
  <si>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</si>
  <si>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</si>
  <si>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</si>
  <si>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</si>
  <si>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</si>
  <si>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</si>
  <si>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</si>
  <si>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</si>
  <si>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</si>
  <si>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</si>
  <si>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</si>
  <si>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</si>
  <si>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</si>
  <si>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</si>
  <si>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</si>
  <si>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</si>
  <si>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</si>
  <si>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</si>
  <si>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</si>
  <si>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</si>
  <si>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</si>
  <si>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</si>
  <si>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</si>
  <si>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</si>
  <si>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</si>
  <si>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</si>
  <si>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</si>
  <si>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</si>
  <si>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</si>
  <si>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</si>
  <si>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</si>
  <si>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</si>
  <si>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</si>
  <si>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</si>
  <si>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</si>
  <si>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</si>
  <si>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</si>
  <si>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</si>
  <si>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</si>
  <si>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</si>
  <si>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</si>
  <si>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</si>
  <si>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</si>
  <si>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</si>
  <si>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</si>
  <si>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</si>
  <si>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</si>
  <si>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</si>
  <si>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</si>
  <si>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</si>
  <si>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</si>
  <si>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</si>
  <si>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</si>
  <si>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</si>
  <si>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</si>
  <si>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</si>
  <si>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</si>
  <si>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</si>
  <si>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</si>
  <si>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</si>
  <si>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</si>
  <si>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</si>
  <si>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</si>
  <si>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</si>
  <si>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</si>
  <si>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</si>
  <si>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</si>
  <si>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</si>
  <si>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</si>
  <si>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</si>
  <si>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</si>
  <si>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</si>
  <si>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</si>
  <si>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</si>
  <si>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</si>
  <si>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</si>
  <si>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</si>
  <si>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</si>
  <si>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</si>
  <si>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</si>
  <si>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</si>
  <si>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</si>
  <si>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</si>
  <si>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</si>
  <si>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</si>
  <si>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</si>
  <si>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</si>
  <si>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</si>
  <si>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</si>
  <si>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</si>
  <si>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</si>
  <si>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</si>
  <si>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</si>
  <si>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</si>
  <si>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</si>
  <si>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</si>
  <si>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</si>
  <si>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</si>
  <si>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</si>
  <si>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</si>
  <si>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</si>
  <si>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</si>
  <si>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</si>
  <si>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</si>
  <si>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</si>
  <si>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</si>
  <si>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</si>
  <si>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</si>
  <si>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</si>
  <si>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</si>
  <si>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</si>
  <si>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</si>
  <si>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</si>
  <si>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</si>
  <si>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</si>
  <si>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</si>
  <si>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</si>
  <si>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</si>
  <si>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</si>
  <si>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</si>
  <si>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</si>
  <si>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</si>
  <si>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</si>
  <si>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</si>
  <si>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</si>
  <si>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</si>
  <si>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</si>
  <si>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</si>
  <si>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</si>
  <si>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</si>
  <si>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</si>
  <si>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</si>
  <si>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</si>
  <si>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</si>
  <si>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</si>
  <si>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</si>
  <si>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</si>
  <si>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</si>
  <si>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</si>
  <si>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</si>
  <si>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</si>
  <si>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</si>
  <si>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</si>
  <si>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</si>
  <si>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</si>
  <si>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</si>
  <si>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</si>
  <si>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</si>
  <si>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</si>
  <si>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</si>
  <si>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</si>
  <si>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</si>
  <si>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</si>
  <si>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</si>
  <si>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</si>
  <si>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</si>
  <si>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</si>
  <si>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</si>
  <si>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</si>
  <si>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</si>
  <si>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</si>
  <si>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</si>
  <si>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</si>
  <si>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</si>
  <si>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</si>
  <si>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</si>
  <si>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</si>
  <si>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</si>
  <si>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</si>
  <si>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</si>
  <si>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</si>
  <si>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</si>
  <si>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</si>
  <si>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</si>
  <si>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</si>
  <si>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</si>
  <si>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</si>
  <si>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</si>
  <si>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</si>
  <si>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</si>
  <si>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</si>
  <si>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</si>
  <si>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</si>
  <si>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</si>
  <si>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</si>
  <si>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</si>
  <si>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</si>
  <si>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</si>
  <si>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</si>
  <si>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</si>
  <si>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</si>
  <si>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</si>
  <si>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</si>
  <si>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</si>
  <si>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</si>
  <si>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</si>
  <si>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</si>
  <si>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</si>
  <si>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</si>
  <si>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</si>
  <si>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</si>
  <si>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</si>
  <si>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</si>
  <si>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</si>
  <si>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</si>
  <si>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</si>
  <si>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</si>
  <si>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</si>
  <si>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</si>
  <si>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</si>
  <si>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</si>
  <si>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</si>
  <si>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</si>
  <si>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</si>
  <si>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</si>
  <si>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</si>
  <si>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</si>
  <si>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</si>
  <si>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</si>
  <si>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</si>
  <si>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</si>
  <si>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</si>
  <si>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</si>
  <si>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</si>
  <si>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</si>
  <si>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</si>
  <si>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</si>
  <si>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</si>
  <si>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</si>
  <si>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</si>
  <si>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</si>
  <si>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</si>
  <si>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</si>
  <si>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</si>
  <si>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</si>
  <si>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</si>
  <si>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</si>
  <si>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</si>
  <si>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</si>
  <si>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</si>
  <si>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</si>
  <si>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</si>
  <si>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</si>
  <si>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</si>
  <si>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</si>
  <si>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</si>
  <si>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</si>
  <si>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</si>
  <si>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</si>
  <si>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</si>
  <si>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</si>
  <si>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</si>
  <si>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</si>
  <si>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</si>
  <si>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</si>
  <si>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</si>
  <si>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</si>
  <si>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</si>
  <si>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</si>
  <si>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</si>
  <si>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</si>
  <si>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</si>
  <si>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</si>
  <si>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</si>
  <si>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</si>
  <si>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</si>
  <si>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</si>
  <si>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</si>
  <si>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</si>
  <si>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</si>
  <si>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</si>
  <si>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</si>
  <si>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</si>
  <si>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</si>
  <si>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</si>
  <si>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</si>
  <si>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</si>
  <si>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</si>
  <si>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</si>
  <si>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</si>
  <si>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</si>
  <si>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</si>
  <si>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</si>
  <si>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</si>
  <si>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</si>
  <si>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</si>
  <si>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</si>
  <si>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</si>
  <si>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</si>
  <si>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</si>
  <si>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</si>
  <si>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</si>
  <si>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</si>
  <si>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</si>
  <si>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</si>
  <si>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</si>
  <si>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</si>
  <si>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</si>
  <si>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</si>
  <si>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</si>
  <si>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</si>
  <si>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</si>
  <si>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</si>
  <si>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</si>
  <si>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</si>
  <si>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</si>
  <si>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</si>
  <si>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</si>
  <si>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</si>
  <si>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</si>
  <si>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</si>
  <si>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</si>
  <si>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</si>
  <si>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</si>
  <si>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</si>
  <si>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</si>
  <si>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</si>
  <si>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</si>
  <si>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</si>
  <si>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</si>
  <si>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</si>
  <si>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</si>
  <si>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</si>
  <si>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</si>
  <si>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</si>
  <si>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</si>
  <si>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</si>
  <si>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</si>
  <si>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</si>
  <si>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</si>
  <si>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</si>
  <si>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</si>
  <si>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</si>
  <si>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</si>
  <si>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</si>
  <si>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</si>
  <si>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</si>
  <si>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</si>
  <si>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</si>
  <si>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</si>
  <si>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</si>
  <si>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</si>
  <si>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</si>
  <si>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</si>
  <si>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</si>
  <si>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</si>
  <si>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</si>
  <si>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</si>
  <si>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</si>
  <si>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</si>
  <si>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</si>
  <si>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</si>
  <si>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</si>
  <si>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</si>
  <si>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</si>
  <si>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</si>
  <si>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</si>
  <si>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</si>
  <si>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</si>
  <si>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</si>
  <si>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</si>
  <si>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</si>
  <si>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</si>
  <si>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</si>
  <si>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</si>
  <si>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</si>
  <si>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</si>
  <si>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</si>
  <si>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</si>
  <si>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</si>
  <si>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</si>
  <si>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</si>
  <si>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</si>
  <si>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</si>
  <si>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</si>
  <si>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</si>
  <si>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</si>
  <si>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</si>
  <si>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</si>
  <si>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</si>
  <si>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</si>
  <si>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</si>
  <si>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</si>
  <si>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</si>
  <si>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</si>
  <si>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</si>
  <si>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</si>
  <si>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</si>
  <si>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</si>
  <si>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</si>
  <si>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</si>
  <si>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</si>
  <si>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</si>
  <si>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</si>
  <si>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</si>
  <si>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</si>
  <si>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</si>
  <si>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</si>
  <si>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</si>
  <si>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</si>
  <si>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</si>
  <si>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</si>
  <si>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</si>
  <si>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</si>
  <si>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</si>
  <si>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</si>
  <si>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</si>
  <si>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</si>
  <si>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</si>
  <si>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</si>
  <si>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</si>
  <si>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</si>
  <si>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</si>
  <si>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</si>
  <si>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</si>
  <si>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</si>
  <si>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</si>
  <si>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</si>
  <si>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</si>
  <si>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</si>
  <si>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</si>
  <si>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</si>
  <si>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</si>
  <si>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</si>
  <si>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</si>
  <si>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</si>
  <si>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</si>
  <si>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</si>
  <si>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</si>
  <si>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</si>
  <si>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</si>
  <si>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</si>
  <si>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</si>
  <si>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</si>
  <si>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</si>
  <si>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</si>
  <si>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</si>
  <si>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</si>
  <si>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</si>
  <si>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</si>
  <si>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</si>
  <si>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</si>
  <si>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</si>
  <si>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</si>
  <si>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</si>
  <si>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</si>
  <si>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</si>
  <si>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</si>
  <si>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</si>
  <si>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</si>
  <si>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</si>
  <si>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</si>
  <si>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</si>
  <si>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</si>
  <si>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</si>
  <si>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</si>
  <si>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</si>
  <si>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</si>
  <si>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</si>
  <si>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</si>
  <si>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</si>
  <si>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</si>
  <si>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</si>
  <si>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</si>
  <si>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</si>
  <si>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</si>
  <si>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</si>
  <si>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</si>
  <si>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</si>
  <si>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</si>
  <si>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</si>
  <si>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</si>
  <si>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</si>
  <si>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</si>
  <si>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</si>
  <si>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</si>
  <si>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</si>
  <si>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</si>
  <si>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</si>
  <si>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</si>
  <si>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</si>
  <si>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</si>
  <si>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</si>
  <si>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</si>
  <si>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</si>
  <si>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</si>
  <si>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</si>
  <si>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</si>
  <si>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</si>
  <si>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</si>
  <si>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</si>
  <si>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</si>
  <si>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</si>
  <si>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</si>
  <si>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</si>
  <si>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</si>
  <si>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</si>
  <si>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</si>
  <si>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</si>
  <si>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</si>
  <si>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</si>
  <si>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</si>
  <si>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</si>
  <si>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</si>
  <si>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</si>
  <si>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</si>
  <si>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</si>
  <si>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</si>
  <si>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</si>
  <si>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</si>
  <si>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</si>
  <si>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</si>
  <si>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</si>
  <si>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</si>
  <si>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</si>
  <si>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</si>
  <si>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</si>
  <si>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</si>
  <si>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</si>
  <si>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</si>
  <si>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</si>
  <si>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</si>
  <si>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</si>
  <si>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</si>
  <si>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</si>
  <si>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</si>
  <si>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</si>
  <si>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</si>
  <si>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</si>
  <si>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</si>
  <si>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</si>
  <si>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</si>
  <si>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</si>
  <si>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</si>
  <si>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</si>
  <si>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</si>
  <si>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</si>
  <si>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</si>
  <si>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</si>
  <si>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</si>
  <si>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</si>
  <si>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</si>
  <si>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</si>
  <si>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</si>
  <si>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</si>
  <si>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</si>
  <si>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</si>
  <si>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</si>
  <si>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</si>
  <si>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</si>
  <si>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</si>
  <si>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</si>
  <si>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</si>
  <si>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</si>
  <si>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</si>
  <si>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</si>
  <si>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</si>
  <si>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</si>
  <si>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</si>
  <si>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</si>
  <si>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</si>
  <si>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</si>
  <si>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</si>
  <si>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</si>
  <si>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</si>
  <si>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</si>
  <si>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</si>
  <si>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</si>
  <si>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</si>
  <si>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</si>
  <si>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</si>
  <si>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</si>
  <si>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</si>
  <si>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</si>
  <si>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</si>
  <si>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</si>
  <si>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</si>
  <si>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</si>
  <si>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</si>
  <si>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</si>
  <si>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</si>
  <si>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</si>
  <si>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</si>
  <si>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</si>
  <si>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</si>
  <si>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</si>
  <si>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</si>
  <si>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</si>
  <si>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</si>
  <si>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</si>
  <si>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</si>
  <si>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</si>
  <si>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</si>
  <si>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</si>
  <si>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</si>
  <si>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</si>
  <si>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</si>
  <si>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</si>
  <si>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</si>
  <si>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</si>
  <si>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</si>
  <si>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</si>
  <si>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</si>
  <si>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</si>
  <si>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</si>
  <si>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</si>
  <si>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</si>
  <si>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</si>
  <si>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</si>
  <si>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</si>
  <si>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</si>
  <si>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</si>
  <si>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</si>
  <si>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</si>
  <si>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</si>
  <si>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</si>
  <si>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</si>
  <si>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</si>
  <si>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</si>
  <si>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</si>
  <si>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</si>
  <si>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</si>
  <si>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</si>
  <si>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</si>
  <si>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</si>
  <si>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</si>
  <si>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</si>
  <si>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</si>
  <si>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</si>
  <si>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</si>
  <si>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</si>
  <si>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</si>
  <si>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</si>
  <si>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</si>
  <si>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</si>
  <si>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</si>
  <si>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</si>
  <si>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</si>
  <si>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</si>
  <si>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</si>
  <si>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</si>
  <si>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</si>
  <si>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</si>
  <si>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</si>
  <si>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</si>
  <si>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</si>
  <si>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</si>
  <si>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</si>
  <si>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</si>
  <si>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</si>
  <si>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</si>
  <si>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</si>
  <si>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</si>
  <si>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</si>
  <si>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</si>
  <si>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</si>
  <si>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</si>
  <si>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</si>
  <si>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</si>
  <si>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</si>
  <si>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</si>
  <si>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</si>
  <si>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</si>
  <si>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</si>
  <si>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</si>
  <si>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</si>
  <si>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</si>
  <si>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</si>
  <si>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</si>
  <si>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</si>
  <si>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</si>
  <si>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</si>
  <si>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</si>
  <si>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</si>
  <si>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</si>
  <si>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</si>
  <si>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</si>
  <si>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</si>
  <si>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</si>
  <si>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</si>
  <si>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</si>
  <si>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</si>
  <si>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</si>
  <si>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</si>
  <si>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</si>
  <si>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</si>
  <si>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</si>
  <si>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</si>
  <si>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</si>
  <si>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</si>
  <si>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</si>
  <si>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</si>
  <si>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</si>
  <si>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</si>
  <si>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</si>
  <si>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</si>
  <si>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</si>
  <si>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</si>
  <si>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</si>
  <si>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</si>
  <si>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</si>
  <si>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</si>
  <si>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</si>
  <si>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</si>
  <si>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</si>
  <si>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</si>
  <si>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</si>
  <si>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</si>
  <si>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</si>
  <si>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</si>
  <si>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</si>
  <si>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</si>
  <si>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</si>
  <si>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</si>
  <si>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</si>
  <si>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</si>
  <si>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</si>
  <si>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</si>
  <si>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</si>
  <si>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</si>
  <si>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</si>
  <si>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</si>
  <si>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</si>
  <si>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</si>
  <si>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</si>
  <si>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</si>
  <si>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</si>
  <si>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</si>
  <si>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</si>
  <si>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</si>
  <si>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</si>
  <si>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</si>
  <si>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</si>
  <si>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</si>
  <si>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</si>
  <si>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</si>
  <si>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</si>
  <si>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</si>
  <si>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</si>
  <si>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</si>
  <si>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</si>
  <si>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</si>
  <si>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</si>
  <si>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</si>
  <si>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</si>
  <si>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</si>
  <si>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</si>
  <si>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</si>
  <si>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</si>
  <si>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</si>
  <si>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</si>
  <si>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</si>
  <si>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</si>
  <si>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</si>
  <si>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</si>
  <si>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</si>
  <si>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</si>
  <si>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</si>
  <si>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</si>
  <si>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</si>
  <si>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</si>
  <si>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</si>
  <si>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</si>
  <si>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</si>
  <si>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</si>
  <si>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</si>
  <si>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</si>
  <si>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</si>
  <si>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</si>
  <si>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</si>
  <si>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</si>
  <si>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</si>
  <si>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</si>
  <si>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</si>
  <si>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</si>
  <si>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</si>
  <si>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</si>
  <si>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</si>
  <si>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</si>
  <si>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</si>
  <si>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</si>
  <si>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</si>
  <si>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</si>
  <si>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</si>
  <si>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</si>
  <si>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</si>
  <si>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</si>
  <si>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</si>
  <si>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</si>
  <si>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</si>
  <si>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</si>
  <si>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</si>
  <si>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</si>
  <si>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</si>
  <si>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</si>
  <si>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</si>
  <si>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</si>
  <si>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</si>
  <si>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</si>
  <si>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</si>
  <si>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</si>
  <si>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</si>
  <si>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</si>
  <si>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</si>
  <si>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</si>
  <si>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</si>
  <si>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</si>
  <si>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</si>
  <si>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</si>
  <si>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</si>
  <si>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</si>
  <si>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</si>
  <si>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</si>
  <si>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</si>
  <si>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</si>
  <si>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</si>
  <si>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</si>
  <si>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</si>
  <si>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</si>
  <si>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</si>
  <si>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</si>
  <si>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</si>
  <si>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</si>
  <si>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</si>
  <si>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</si>
  <si>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</si>
  <si>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</si>
  <si>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</si>
  <si>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</si>
  <si>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</si>
  <si>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</si>
  <si>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</si>
  <si>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</si>
  <si>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</si>
  <si>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</si>
  <si>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</si>
  <si>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</si>
  <si>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</si>
  <si>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</si>
  <si>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</si>
  <si>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</si>
  <si>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</si>
  <si>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</si>
  <si>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</si>
  <si>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</si>
  <si>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</si>
  <si>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</si>
  <si>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</si>
  <si>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</si>
  <si>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</si>
  <si>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</si>
  <si>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</si>
  <si>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</si>
  <si>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</si>
  <si>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</si>
  <si>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</si>
  <si>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</si>
  <si>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</si>
  <si>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</si>
  <si>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</si>
  <si>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</si>
  <si>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</si>
  <si>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</si>
  <si>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</si>
  <si>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</si>
  <si>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</si>
  <si>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</si>
  <si>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</si>
  <si>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</si>
  <si>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</si>
  <si>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</si>
  <si>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</si>
  <si>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</si>
  <si>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</si>
  <si>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</si>
  <si>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</si>
  <si>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</si>
  <si>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</si>
  <si>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</si>
  <si>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</si>
  <si>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</si>
  <si>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</si>
  <si>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</si>
  <si>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</si>
  <si>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</si>
  <si>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</si>
  <si>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</si>
  <si>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</si>
  <si>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</si>
  <si>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</si>
  <si>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</si>
  <si>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</si>
  <si>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</si>
  <si>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</si>
  <si>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</si>
  <si>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</si>
  <si>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</si>
  <si>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</si>
  <si>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</si>
  <si>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</si>
  <si>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</si>
  <si>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</si>
  <si>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</si>
  <si>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</si>
  <si>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</si>
  <si>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</si>
  <si>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</si>
  <si>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</si>
  <si>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</si>
  <si>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</si>
  <si>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</si>
  <si>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</si>
  <si>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</si>
  <si>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</si>
  <si>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</si>
  <si>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</si>
  <si>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</si>
  <si>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</si>
  <si>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</si>
  <si>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</si>
  <si>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</si>
  <si>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</si>
  <si>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</si>
  <si>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</si>
  <si>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</si>
  <si>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</si>
  <si>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</si>
  <si>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</si>
  <si>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</si>
  <si>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</si>
  <si>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</si>
  <si>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</si>
  <si>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</si>
  <si>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</si>
  <si>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</si>
  <si>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</si>
  <si>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</si>
  <si>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</si>
  <si>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</si>
  <si>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</si>
  <si>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</si>
  <si>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</si>
  <si>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</si>
  <si>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</si>
  <si>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</si>
  <si>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</si>
  <si>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</si>
  <si>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</si>
  <si>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</si>
  <si>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</si>
  <si>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</si>
  <si>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</si>
  <si>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</si>
  <si>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</si>
  <si>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</si>
  <si>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</si>
  <si>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</si>
  <si>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</si>
  <si>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</si>
  <si>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</si>
  <si>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</si>
  <si>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</si>
  <si>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</si>
  <si>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</si>
  <si>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</si>
  <si>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</si>
  <si>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</si>
  <si>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</si>
  <si>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</si>
  <si>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</si>
  <si>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</si>
  <si>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</si>
  <si>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</si>
  <si>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</si>
  <si>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</si>
  <si>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</si>
  <si>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</si>
  <si>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</si>
  <si>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</si>
  <si>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</si>
  <si>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</si>
  <si>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</si>
  <si>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</si>
  <si>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</si>
  <si>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</si>
  <si>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</si>
  <si>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</si>
  <si>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</si>
  <si>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</si>
  <si>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</si>
  <si>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</si>
  <si>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</si>
  <si>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</si>
  <si>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</si>
  <si>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</si>
  <si>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</si>
  <si>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</si>
  <si>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</si>
  <si>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</si>
  <si>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</si>
  <si>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</si>
  <si>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</si>
  <si>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</si>
  <si>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</si>
  <si>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</si>
  <si>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</si>
  <si>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</si>
  <si>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</si>
  <si>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</si>
  <si>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</si>
  <si>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</si>
  <si>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</si>
  <si>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</si>
  <si>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</si>
  <si>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</si>
  <si>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</si>
  <si>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</si>
  <si>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</si>
  <si>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</si>
  <si>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</si>
  <si>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</si>
  <si>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</si>
  <si>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</si>
  <si>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</si>
  <si>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</si>
  <si>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</si>
  <si>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</si>
  <si>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</si>
  <si>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</si>
  <si>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</si>
  <si>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</si>
  <si>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</si>
  <si>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</si>
  <si>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</si>
  <si>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</si>
  <si>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</si>
  <si>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</si>
  <si>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</si>
  <si>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</si>
  <si>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</si>
  <si>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</si>
  <si>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</si>
  <si>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</si>
  <si>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</si>
  <si>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</si>
  <si>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</si>
  <si>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</si>
  <si>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</si>
  <si>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</si>
  <si>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</si>
  <si>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</si>
  <si>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</si>
  <si>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</si>
  <si>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</si>
  <si>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</si>
  <si>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</si>
  <si>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</si>
  <si>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</si>
  <si>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</si>
  <si>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</si>
  <si>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</si>
  <si>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</si>
  <si>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</si>
  <si>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</si>
  <si>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</si>
  <si>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</si>
  <si>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</si>
  <si>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</si>
  <si>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</si>
  <si>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</si>
  <si>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</si>
  <si>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</si>
  <si>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</si>
  <si>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</si>
  <si>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</si>
  <si>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</si>
  <si>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</si>
  <si>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</si>
  <si>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</si>
  <si>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</si>
  <si>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</si>
  <si>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</si>
  <si>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</si>
  <si>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</si>
  <si>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</si>
  <si>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</si>
  <si>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</si>
  <si>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</si>
  <si>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</si>
  <si>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</si>
  <si>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</si>
  <si>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</si>
  <si>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</si>
  <si>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</si>
  <si>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</si>
  <si>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</si>
  <si>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</si>
  <si>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</si>
  <si>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</si>
  <si>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</si>
  <si>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</si>
  <si>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</si>
  <si>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</si>
  <si>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</si>
  <si>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</si>
  <si>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</si>
  <si>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</si>
  <si>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</si>
  <si>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</si>
  <si>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</si>
  <si>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</si>
  <si>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</si>
  <si>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</si>
  <si>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</si>
  <si>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</si>
  <si>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</si>
  <si>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</si>
  <si>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</si>
  <si>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</si>
  <si>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</si>
  <si>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</si>
  <si>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</si>
  <si>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</si>
  <si>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</si>
  <si>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</si>
  <si>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</si>
  <si>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</si>
  <si>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</si>
  <si>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</si>
  <si>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</si>
  <si>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</si>
  <si>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</si>
  <si>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</si>
  <si>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</si>
  <si>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</si>
  <si>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</si>
  <si>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</si>
  <si>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</si>
  <si>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</si>
  <si>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</si>
  <si>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</si>
  <si>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</si>
  <si>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</si>
  <si>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</si>
  <si>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</si>
  <si>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</si>
  <si>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</si>
  <si>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</si>
  <si>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</si>
  <si>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</si>
  <si>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</si>
  <si>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</si>
  <si>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</si>
  <si>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</si>
  <si>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</si>
  <si>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</si>
  <si>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</si>
  <si>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</si>
  <si>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</si>
  <si>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</si>
  <si>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</si>
  <si>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</si>
  <si>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</si>
  <si>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</si>
  <si>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</si>
  <si>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</si>
  <si>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</si>
  <si>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</si>
  <si>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</si>
  <si>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</si>
  <si>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</si>
  <si>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</si>
  <si>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</si>
  <si>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</si>
  <si>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</si>
  <si>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</si>
  <si>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</si>
  <si>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</si>
  <si>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</si>
  <si>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</si>
  <si>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</si>
  <si>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</si>
  <si>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</si>
  <si>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</si>
  <si>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</si>
  <si>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</si>
  <si>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</si>
  <si>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</si>
  <si>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</si>
  <si>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</si>
  <si>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</si>
  <si>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</si>
  <si>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</si>
  <si>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</si>
  <si>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</si>
  <si>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</si>
  <si>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</si>
  <si>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</si>
  <si>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</si>
  <si>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</si>
  <si>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</si>
  <si>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</si>
  <si>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</si>
  <si>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</si>
  <si>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</si>
  <si>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</si>
  <si>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</si>
  <si>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</si>
  <si>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</si>
  <si>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</si>
  <si>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</si>
  <si>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</si>
  <si>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</si>
  <si>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</si>
  <si>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</si>
  <si>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</si>
  <si>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</si>
  <si>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</si>
  <si>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</si>
  <si>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</si>
  <si>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</si>
  <si>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</si>
  <si>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</si>
  <si>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</si>
  <si>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</si>
  <si>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</si>
  <si>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</si>
  <si>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</si>
  <si>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</si>
  <si>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</si>
  <si>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</si>
  <si>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</si>
  <si>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</si>
  <si>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</si>
  <si>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</si>
  <si>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</si>
  <si>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</si>
  <si>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</si>
  <si>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</si>
  <si>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</si>
  <si>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</si>
  <si>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</si>
  <si>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</si>
  <si>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</si>
  <si>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</si>
  <si>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</si>
  <si>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</si>
  <si>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</si>
  <si>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</si>
  <si>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</si>
  <si>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</si>
  <si>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</si>
  <si>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</si>
  <si>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</si>
  <si>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</si>
  <si>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</si>
  <si>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</si>
  <si>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</si>
  <si>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</si>
  <si>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</si>
  <si>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</si>
  <si>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</si>
  <si>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</si>
  <si>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</si>
  <si>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</si>
  <si>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</si>
  <si>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</si>
  <si>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</si>
  <si>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</si>
  <si>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</si>
  <si>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</si>
  <si>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</si>
  <si>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</si>
  <si>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</si>
  <si>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</si>
  <si>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</si>
  <si>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</si>
  <si>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</si>
  <si>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</si>
  <si>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</si>
  <si>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</si>
  <si>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</si>
  <si>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</si>
  <si>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</si>
  <si>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</si>
  <si>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</si>
  <si>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</si>
  <si>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</si>
  <si>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</si>
  <si>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</si>
  <si>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</si>
  <si>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</si>
  <si>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</si>
  <si>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</si>
  <si>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</si>
  <si>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</si>
  <si>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</si>
  <si>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</si>
  <si>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</si>
  <si>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</si>
  <si>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</si>
  <si>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</si>
  <si>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</si>
  <si>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</si>
  <si>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</si>
  <si>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</si>
  <si>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</si>
  <si>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</si>
  <si>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</si>
  <si>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</si>
  <si>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</si>
  <si>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</si>
  <si>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</si>
  <si>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</si>
  <si>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</si>
  <si>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</si>
  <si>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</si>
  <si>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</si>
  <si>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</si>
  <si>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</si>
  <si>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</si>
  <si>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</si>
  <si>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</si>
  <si>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</si>
  <si>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</si>
  <si>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</si>
  <si>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</si>
  <si>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</si>
  <si>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</si>
  <si>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</si>
  <si>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</si>
  <si>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</si>
  <si>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</si>
  <si>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</si>
  <si>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</si>
  <si>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</si>
  <si>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</si>
  <si>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</si>
  <si>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</si>
  <si>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</si>
  <si>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</si>
  <si>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</si>
  <si>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</si>
  <si>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</si>
  <si>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</si>
  <si>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</si>
  <si>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</si>
  <si>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</si>
  <si>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</si>
  <si>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</si>
  <si>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</si>
  <si>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</si>
  <si>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</si>
  <si>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</si>
  <si>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</si>
  <si>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</si>
  <si>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</si>
  <si>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</si>
  <si>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</si>
  <si>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</si>
  <si>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</si>
  <si>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</si>
  <si>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</si>
  <si>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</si>
  <si>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</si>
  <si>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</si>
  <si>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</si>
  <si>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</si>
  <si>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</si>
  <si>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</si>
  <si>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</si>
  <si>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</si>
  <si>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</si>
  <si>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</si>
  <si>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</si>
  <si>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</si>
  <si>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</si>
  <si>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</si>
  <si>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</si>
  <si>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</si>
  <si>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</si>
  <si>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</si>
  <si>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</si>
  <si>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</si>
  <si>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</si>
  <si>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</si>
  <si>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</si>
  <si>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</si>
  <si>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</si>
  <si>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</si>
  <si>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</si>
  <si>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</si>
  <si>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</si>
  <si>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</si>
  <si>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</si>
  <si>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</si>
  <si>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</si>
  <si>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</si>
  <si>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</si>
  <si>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</si>
  <si>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</si>
  <si>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</si>
  <si>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</si>
  <si>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</si>
  <si>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</si>
  <si>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</si>
  <si>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</si>
  <si>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</si>
  <si>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</si>
  <si>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</si>
  <si>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</si>
  <si>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</si>
  <si>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</si>
  <si>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</si>
  <si>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</si>
  <si>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</si>
  <si>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</si>
  <si>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</si>
  <si>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</si>
  <si>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</si>
  <si>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</si>
  <si>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</si>
  <si>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</si>
  <si>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</si>
  <si>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</si>
  <si>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</si>
  <si>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</si>
  <si>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</si>
  <si>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</si>
  <si>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</si>
  <si>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</si>
  <si>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</si>
  <si>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</si>
  <si>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</si>
  <si>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</si>
  <si>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</si>
  <si>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</si>
  <si>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</si>
  <si>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</si>
  <si>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</si>
  <si>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</si>
  <si>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</si>
  <si>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</si>
  <si>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</si>
  <si>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</si>
  <si>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</si>
  <si>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</si>
  <si>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</si>
  <si>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</si>
  <si>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</si>
  <si>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</si>
  <si>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</si>
  <si>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</si>
  <si>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</si>
  <si>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</si>
  <si>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</si>
  <si>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</si>
  <si>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</si>
  <si>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</si>
  <si>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</si>
  <si>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</si>
  <si>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</si>
  <si>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</si>
  <si>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</si>
  <si>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</si>
  <si>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</si>
  <si>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</si>
  <si>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</si>
  <si>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</si>
  <si>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</si>
  <si>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</si>
  <si>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</si>
  <si>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</si>
  <si>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</si>
  <si>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</si>
  <si>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</si>
  <si>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</si>
  <si>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</si>
  <si>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</si>
  <si>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</si>
  <si>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</si>
  <si>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</si>
  <si>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</si>
  <si>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</si>
  <si>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</si>
  <si>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</si>
  <si>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</si>
  <si>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</si>
  <si>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</si>
  <si>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</si>
  <si>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</si>
  <si>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</si>
  <si>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</si>
  <si>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</si>
  <si>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</si>
  <si>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</si>
  <si>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</si>
  <si>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</si>
  <si>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</si>
  <si>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</si>
  <si>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</si>
  <si>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</si>
  <si>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</si>
  <si>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</si>
  <si>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</si>
  <si>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</si>
  <si>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</si>
  <si>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</si>
  <si>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</si>
  <si>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</si>
  <si>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</si>
  <si>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</si>
  <si>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</si>
  <si>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</si>
  <si>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</si>
  <si>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</si>
  <si>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</si>
  <si>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</si>
  <si>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</si>
  <si>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</si>
  <si>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</si>
  <si>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</si>
  <si>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</si>
  <si>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</si>
  <si>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</si>
  <si>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</si>
  <si>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</si>
  <si>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</si>
  <si>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</si>
  <si>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</si>
  <si>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</si>
  <si>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</si>
  <si>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</si>
  <si>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</si>
  <si>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</si>
  <si>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</si>
  <si>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</si>
  <si>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</si>
  <si>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</si>
  <si>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</si>
  <si>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</si>
  <si>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</si>
  <si>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</si>
  <si>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</si>
  <si>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</si>
  <si>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</si>
  <si>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</si>
  <si>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</si>
  <si>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</si>
  <si>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</si>
  <si>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</si>
  <si>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</si>
  <si>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</si>
  <si>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</si>
  <si>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</si>
  <si>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</si>
  <si>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</si>
  <si>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</si>
  <si>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</si>
  <si>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</si>
  <si>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</si>
  <si>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</si>
  <si>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</si>
  <si>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</si>
  <si>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</si>
  <si>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</si>
  <si>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</si>
  <si>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</si>
  <si>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</si>
  <si>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</si>
  <si>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</si>
  <si>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</si>
  <si>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</si>
  <si>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</si>
  <si>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</si>
  <si>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</si>
  <si>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</si>
  <si>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</si>
  <si>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</si>
  <si>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</si>
  <si>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</si>
  <si>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</si>
  <si>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</si>
  <si>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</si>
  <si>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</si>
  <si>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</si>
  <si>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</si>
  <si>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</si>
  <si>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</si>
  <si>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</si>
  <si>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</si>
  <si>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</si>
  <si>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</si>
  <si>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</si>
  <si>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</si>
  <si>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</si>
  <si>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</si>
  <si>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</si>
  <si>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</si>
  <si>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</si>
  <si>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</si>
  <si>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</si>
  <si>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</si>
  <si>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</si>
  <si>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</si>
  <si>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</si>
  <si>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</si>
  <si>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</si>
  <si>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</si>
  <si>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</si>
  <si>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</si>
  <si>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</si>
  <si>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</si>
  <si>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</si>
  <si>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</si>
  <si>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</si>
  <si>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</si>
  <si>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</si>
  <si>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</si>
  <si>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</si>
  <si>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</si>
  <si>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</si>
  <si>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</si>
  <si>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</si>
  <si>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</si>
  <si>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</si>
  <si>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</si>
  <si>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</si>
  <si>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</si>
  <si>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</si>
  <si>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</si>
  <si>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</si>
  <si>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</si>
  <si>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</si>
  <si>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</si>
  <si>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</si>
  <si>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</si>
  <si>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</si>
  <si>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</si>
  <si>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</si>
  <si>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</si>
  <si>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</si>
  <si>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</si>
  <si>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</si>
  <si>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</si>
  <si>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</si>
  <si>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</si>
  <si>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</si>
  <si>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</si>
  <si>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</si>
  <si>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</si>
  <si>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</si>
  <si>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</si>
  <si>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</si>
  <si>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</si>
  <si>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</si>
  <si>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</si>
  <si>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</si>
  <si>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</si>
  <si>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</si>
  <si>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</si>
  <si>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</si>
  <si>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</si>
  <si>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</si>
  <si>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</si>
  <si>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</si>
  <si>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</si>
  <si>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</si>
  <si>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</si>
  <si>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</si>
  <si>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</si>
  <si>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</si>
  <si>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</si>
  <si>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</si>
  <si>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</si>
  <si>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</si>
  <si>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</si>
  <si>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</si>
  <si>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</si>
  <si>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</si>
  <si>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</si>
  <si>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</si>
  <si>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</si>
  <si>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</si>
  <si>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</si>
  <si>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</si>
  <si>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</si>
  <si>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</si>
  <si>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</si>
  <si>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</si>
  <si>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</si>
  <si>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</si>
  <si>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</si>
  <si>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</si>
  <si>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</si>
  <si>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</si>
  <si>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</si>
  <si>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</si>
  <si>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</si>
  <si>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</si>
  <si>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</si>
  <si>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</si>
  <si>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</si>
  <si>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</si>
  <si>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</si>
  <si>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</si>
  <si>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</si>
  <si>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</si>
  <si>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</si>
  <si>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</si>
  <si>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</si>
  <si>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</si>
  <si>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</si>
  <si>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</si>
  <si>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</si>
  <si>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</si>
  <si>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</si>
  <si>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</si>
  <si>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</si>
  <si>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</si>
  <si>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</si>
  <si>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</si>
  <si>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</si>
  <si>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</si>
  <si>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</si>
  <si>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</si>
  <si>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</si>
  <si>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</si>
  <si>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</si>
  <si>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</si>
  <si>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</si>
  <si>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</si>
  <si>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</si>
  <si>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</si>
  <si>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</si>
  <si>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</si>
  <si>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</si>
  <si>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</si>
  <si>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</si>
  <si>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</si>
  <si>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</si>
  <si>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</si>
  <si>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</si>
  <si>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</si>
  <si>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</si>
  <si>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</si>
  <si>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</si>
  <si>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</si>
  <si>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</si>
  <si>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</si>
  <si>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</si>
  <si>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</si>
  <si>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</si>
  <si>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</si>
  <si>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</si>
  <si>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</si>
  <si>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</si>
  <si>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</si>
  <si>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</si>
  <si>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</si>
  <si>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</si>
  <si>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</si>
  <si>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</si>
  <si>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</si>
  <si>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</si>
  <si>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</si>
  <si>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</si>
  <si>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</si>
  <si>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</si>
  <si>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</si>
  <si>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</si>
  <si>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</si>
  <si>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</si>
  <si>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</si>
  <si>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</si>
  <si>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</si>
  <si>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</si>
  <si>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</si>
  <si>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</si>
  <si>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</si>
  <si>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</si>
  <si>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</si>
  <si>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</si>
  <si>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</si>
  <si>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</si>
  <si>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</si>
  <si>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</si>
  <si>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</si>
  <si>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</si>
  <si>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</si>
  <si>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</si>
  <si>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</si>
  <si>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</si>
  <si>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</si>
  <si>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</si>
  <si>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</si>
  <si>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</si>
  <si>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</si>
  <si>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</si>
  <si>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</si>
  <si>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</si>
  <si>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</si>
  <si>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</si>
  <si>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</si>
  <si>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</si>
  <si>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</si>
  <si>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</si>
  <si>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</si>
  <si>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</si>
  <si>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</si>
  <si>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</si>
  <si>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</si>
  <si>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</si>
  <si>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</si>
  <si>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</si>
  <si>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</si>
  <si>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</si>
  <si>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</si>
  <si>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</si>
  <si>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</si>
  <si>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</si>
  <si>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</si>
  <si>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</si>
  <si>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</si>
  <si>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</si>
  <si>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</si>
  <si>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</si>
  <si>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</si>
  <si>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</si>
  <si>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</si>
  <si>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</si>
  <si>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</si>
  <si>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</si>
  <si>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</si>
  <si>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</si>
  <si>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</si>
  <si>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</si>
  <si>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</si>
  <si>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</si>
  <si>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</si>
  <si>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</si>
  <si>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</si>
  <si>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</si>
  <si>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</si>
  <si>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</si>
  <si>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</si>
  <si>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</si>
  <si>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</si>
  <si>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</si>
  <si>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</si>
  <si>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</si>
  <si>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</si>
  <si>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</si>
  <si>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</si>
  <si>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</si>
  <si>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</si>
  <si>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</si>
  <si>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</si>
  <si>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</si>
  <si>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</si>
  <si>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</si>
  <si>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</si>
  <si>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</si>
  <si>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</si>
  <si>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</si>
  <si>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</si>
  <si>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</si>
  <si>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</si>
  <si>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</si>
  <si>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</si>
  <si>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</si>
  <si>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</si>
  <si>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</si>
  <si>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</si>
  <si>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</si>
  <si>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</si>
  <si>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</si>
  <si>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</si>
  <si>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</si>
  <si>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</si>
  <si>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</si>
  <si>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</si>
  <si>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</si>
  <si>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</si>
  <si>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</si>
  <si>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</si>
  <si>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</si>
  <si>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</si>
  <si>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</si>
  <si>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</si>
  <si>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</si>
  <si>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</si>
  <si>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</si>
  <si>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</si>
  <si>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</si>
  <si>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</si>
  <si>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</si>
  <si>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</si>
  <si>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</si>
  <si>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</si>
  <si>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</si>
  <si>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</si>
  <si>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</si>
  <si>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</si>
  <si>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</si>
  <si>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</si>
  <si>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</si>
  <si>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</si>
  <si>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</si>
  <si>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</si>
  <si>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</si>
  <si>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</si>
  <si>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</si>
  <si>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</si>
  <si>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</si>
  <si>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</si>
  <si>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</si>
  <si>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</si>
  <si>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</si>
  <si>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</si>
  <si>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</si>
  <si>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</si>
  <si>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</si>
  <si>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</si>
  <si>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</si>
  <si>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</si>
  <si>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</si>
  <si>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</si>
  <si>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</si>
  <si>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</si>
  <si>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</si>
  <si>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</si>
  <si>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</si>
  <si>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</si>
  <si>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</si>
  <si>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</si>
  <si>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</si>
  <si>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</si>
  <si>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</si>
  <si>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</si>
  <si>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</si>
  <si>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</si>
  <si>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</si>
  <si>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</si>
  <si>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</si>
  <si>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</si>
  <si>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</si>
  <si>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</si>
  <si>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</si>
  <si>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</si>
  <si>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</si>
  <si>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</si>
  <si>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</si>
  <si>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</si>
  <si>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</si>
  <si>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</si>
  <si>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</si>
  <si>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</si>
  <si>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</si>
  <si>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</si>
  <si>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</si>
  <si>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</si>
  <si>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</si>
  <si>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</si>
  <si>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</si>
  <si>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</si>
  <si>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</si>
  <si>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</si>
  <si>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</si>
  <si>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</si>
  <si>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</si>
  <si>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</si>
  <si>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</si>
  <si>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</si>
  <si>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</si>
  <si>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</si>
  <si>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</si>
  <si>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</si>
  <si>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</si>
  <si>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</si>
  <si>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</si>
  <si>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</si>
  <si>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</si>
  <si>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</si>
  <si>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</si>
  <si>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</si>
  <si>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</si>
  <si>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</si>
  <si>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</si>
  <si>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</si>
  <si>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</si>
  <si>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</si>
  <si>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</si>
  <si>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</si>
  <si>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</si>
  <si>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</si>
  <si>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</si>
  <si>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</si>
  <si>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</si>
  <si>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</si>
  <si>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</si>
  <si>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</si>
  <si>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</si>
  <si>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</si>
  <si>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</si>
  <si>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</si>
  <si>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</si>
  <si>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</si>
  <si>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</si>
  <si>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</si>
  <si>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</si>
  <si>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</si>
  <si>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</si>
  <si>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</si>
  <si>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</si>
  <si>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</si>
  <si>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</si>
  <si>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</si>
  <si>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</si>
  <si>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</si>
  <si>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</si>
  <si>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</si>
  <si>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</si>
  <si>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</si>
  <si>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</si>
  <si>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</si>
  <si>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</si>
  <si>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</si>
  <si>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</si>
  <si>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</si>
  <si>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</si>
  <si>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</si>
  <si>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</si>
  <si>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</si>
  <si>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</si>
  <si>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</si>
  <si>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</si>
  <si>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</si>
  <si>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</si>
  <si>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</si>
  <si>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</si>
  <si>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</si>
  <si>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</si>
  <si>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</si>
  <si>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</si>
  <si>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</si>
  <si>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</si>
  <si>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</si>
  <si>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</si>
  <si>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</si>
  <si>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</si>
  <si>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</si>
  <si>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</si>
  <si>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</si>
  <si>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</si>
  <si>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</si>
  <si>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</si>
  <si>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</si>
  <si>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</si>
  <si>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</si>
  <si>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</si>
  <si>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</si>
  <si>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</si>
  <si>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</si>
  <si>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</si>
  <si>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</si>
  <si>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</si>
  <si>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</si>
  <si>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</si>
  <si>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</si>
  <si>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</si>
  <si>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</si>
  <si>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</si>
  <si>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</si>
  <si>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</si>
  <si>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</si>
  <si>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</si>
  <si>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</si>
  <si>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</si>
  <si>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</si>
  <si>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</si>
  <si>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</si>
  <si>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</si>
  <si>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</si>
  <si>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</si>
  <si>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</si>
  <si>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</si>
  <si>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</si>
  <si>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</si>
  <si>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</si>
  <si>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</si>
  <si>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</si>
  <si>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</si>
  <si>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</si>
  <si>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</si>
  <si>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</si>
  <si>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</si>
  <si>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</si>
  <si>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</si>
  <si>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</si>
  <si>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</si>
  <si>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</si>
  <si>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</si>
  <si>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</si>
  <si>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</si>
  <si>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</si>
  <si>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</si>
  <si>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</si>
  <si>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</si>
  <si>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</si>
  <si>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</si>
  <si>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</si>
  <si>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</si>
  <si>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</si>
  <si>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</si>
  <si>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</si>
  <si>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</si>
  <si>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</si>
  <si>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</si>
  <si>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</si>
  <si>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</si>
  <si>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</si>
  <si>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</si>
  <si>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</si>
  <si>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</si>
  <si>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</si>
  <si>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</si>
  <si>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</si>
  <si>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</si>
  <si>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</si>
  <si>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</si>
  <si>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</si>
  <si>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</si>
  <si>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</si>
  <si>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</si>
  <si>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</si>
  <si>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</si>
  <si>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</si>
  <si>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</si>
  <si>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</si>
  <si>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</si>
  <si>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</si>
  <si>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</si>
  <si>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</si>
  <si>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</si>
  <si>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</si>
  <si>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</si>
  <si>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</si>
  <si>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</si>
  <si>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</si>
  <si>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</si>
  <si>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</si>
  <si>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</si>
  <si>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</si>
  <si>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</si>
  <si>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</si>
  <si>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</si>
  <si>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</si>
  <si>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</si>
  <si>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</si>
  <si>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</si>
  <si>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</si>
  <si>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</si>
  <si>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</si>
  <si>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</si>
  <si>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</si>
  <si>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</si>
  <si>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</si>
  <si>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</si>
  <si>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</si>
  <si>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</si>
  <si>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</si>
  <si>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</si>
  <si>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</si>
  <si>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</si>
  <si>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</si>
  <si>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</si>
  <si>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</si>
  <si>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</si>
  <si>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</si>
  <si>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</si>
  <si>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</si>
  <si>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</si>
  <si>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</si>
  <si>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</si>
  <si>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</si>
  <si>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</si>
  <si>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</si>
  <si>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</si>
  <si>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</si>
  <si>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</si>
  <si>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</si>
  <si>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</si>
  <si>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</si>
  <si>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</si>
  <si>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</si>
  <si>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</si>
  <si>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</si>
  <si>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</si>
  <si>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</si>
  <si>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</si>
  <si>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</si>
  <si>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</si>
  <si>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</si>
  <si>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</si>
  <si>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</si>
  <si>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</si>
  <si>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</si>
  <si>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</si>
  <si>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</si>
  <si>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</si>
  <si>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</si>
  <si>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</si>
  <si>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</si>
  <si>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</si>
  <si>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</si>
  <si>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</si>
  <si>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</si>
  <si>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</si>
  <si>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</si>
  <si>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</si>
  <si>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</si>
  <si>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</si>
  <si>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PCM-20251023-00002088</t>
  </si>
  <si>
    <t>TE issue / Cell Unavailable at RIY2C8864-L800-CA-P1-VIP @ Generator_SG  // FLM Team Facing access issue as Security not allowing to enter the Area "Its located inside Dariyah"</t>
  </si>
  <si>
    <t>PCM-20251023-00002175</t>
  </si>
  <si>
    <t>Team can't access site due to Friday , will make access trial after 2 PM .</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</si>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</sst>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xf numFmtId="0" fontId="28" fillId="0" borderId="8" xfId="0" applyFont="1" applyBorder="1"/>
    <xf numFmtId="0" fontId="22" fillId="9" borderId="10"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2" totalsRowShown="0" headerRowDxfId="157" dataDxfId="156" headerRowBorderDxfId="154" tableBorderDxfId="155" totalsRowBorderDxfId="153">
  <autoFilter ref="A1:CJ3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2" totalsRowShown="0" headerRowDxfId="48" dataDxfId="47" headerRowBorderDxfId="45" tableBorderDxfId="46" totalsRowBorderDxfId="44">
  <autoFilter ref="A1:L24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4" totalsRowShown="0" headerRowDxfId="31" dataDxfId="30" headerRowBorderDxfId="28" tableBorderDxfId="29">
  <autoFilter ref="A1:L48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291.42863101851981</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10.933642361109378</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45954.377056712961</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45954.377056712961</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45954.377056712961</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45954.377056712961</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45954.377056712961</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45954.377056712961</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45954.377056712961</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45954.377056712961</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45954.377056712961</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45954.377056712961</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45954.377056712961</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45954.377056712961</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45954.377056712961</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45954.377056712961</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45954.377056712961</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45954.377056712961</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45954.377056712961</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45954.377056712961</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45954.377056712961</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45954.377056712961</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45954.377056712961</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45954.377056712961</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45954.377056712961</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45954.377056712961</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45954.377056712961</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45954.377056712961</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45954.377056712961</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45954.377056712961</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45954.377056712961</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45954.377056712961</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45954.377056712961</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45954.377056712961</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45954.377056712961</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45954.377056712961</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45954.377056712961</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45954.377056712961</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45954.377056712961</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45954.377056712961</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45954.377056712961</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45954.377056712961</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45954.377056712961</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45954.377056712961</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45954.377056712961</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45954.377056712961</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45954.377056712961</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45954.377056712961</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45954.377056712961</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45954.377056712961</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45954.377056712961</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45954.377056712961</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45954.377056712961</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45954.377056712961</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45954.377056712961</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45954.377056712961</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45954.377056712961</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45954.377056712961</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45954.377056712961</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45954.377056712961</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45954.377056712961</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45954.377056712961</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45954.377056712961</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45954.377056712961</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45954.377056712961</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5F29DD50-FD3E-40A3-A6B8-F92C535C4326}"/>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2"/>
  <sheetViews>
    <sheetView workbookViewId="0">
      <selection activeCell="C6" sqref="C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129.37721898148448</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9.8812814814809826</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s="163" customFormat="1" ht="31.5" customHeight="1">
      <c r="A5" s="162" t="s">
        <v>39086</v>
      </c>
      <c r="B5" s="63" t="str">
        <f>IFERROR(VLOOKUP(D5,DB!A:K,11,0),"")</f>
        <v>R2</v>
      </c>
      <c r="C5" s="63">
        <v>1</v>
      </c>
      <c r="D5" s="63" t="s">
        <v>30048</v>
      </c>
      <c r="E5" s="87" t="s">
        <v>38998</v>
      </c>
      <c r="F5" s="76">
        <v>45953.919421296298</v>
      </c>
      <c r="G5" s="77">
        <f ca="1">IFERROR(NOW()-F5,"-")</f>
        <v>0.45763530092517613</v>
      </c>
      <c r="H5" s="76">
        <v>45953.781921296293</v>
      </c>
      <c r="I5" s="63" t="str">
        <f>IFERROR(VLOOKUP(D5,DB!A:F,6,0),"")</f>
        <v>Generator-SG</v>
      </c>
      <c r="J5" s="63" t="str">
        <f>IFERROR(VLOOKUP(D5,DB!A:G,7,0),"")</f>
        <v>In progress</v>
      </c>
      <c r="K5" s="88" t="s">
        <v>39087</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64"/>
    </row>
    <row r="6" spans="1:88" ht="31.5" customHeight="1">
      <c r="A6" s="114" t="s">
        <v>39088</v>
      </c>
      <c r="B6" s="18" t="str">
        <f>IFERROR(VLOOKUP(D6,DB!A:K,11,0),"")</f>
        <v>R2</v>
      </c>
      <c r="C6" s="162">
        <v>4</v>
      </c>
      <c r="D6" s="162" t="s">
        <v>18789</v>
      </c>
      <c r="E6" s="162" t="s">
        <v>38998</v>
      </c>
      <c r="F6" s="116">
        <v>45953.97384259259</v>
      </c>
      <c r="G6" s="117">
        <f ca="1">IFERROR(NOW()-F6,"-")</f>
        <v>0.40321435185614973</v>
      </c>
      <c r="H6" s="116">
        <v>45953.965509259258</v>
      </c>
      <c r="I6" s="18" t="str">
        <f>IFERROR(VLOOKUP(D6,DB!A:F,6,0),"")</f>
        <v>SCECO</v>
      </c>
      <c r="J6" s="18" t="str">
        <f>IFERROR(VLOOKUP(D6,DB!A:G,7,0),"")</f>
        <v>Dead</v>
      </c>
      <c r="K6" s="162"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IFERROR(VLOOKUP(D8,DB!A:K,11,0),"")</f>
        <v/>
      </c>
      <c r="C7" s="18"/>
      <c r="D7" s="18"/>
      <c r="E7" s="115"/>
      <c r="F7" s="116"/>
      <c r="G7" s="117">
        <f ca="1">IFERROR(NOW()-F7,"-")</f>
        <v>45954.377056944446</v>
      </c>
      <c r="H7" s="116"/>
      <c r="I7" s="18" t="str">
        <f>IFERROR(VLOOKUP(D8,DB!A:F,6,0),"")</f>
        <v/>
      </c>
      <c r="J7" s="18" t="str">
        <f>IFERROR(VLOOKUP(D8,DB!A:G,7,0),"")</f>
        <v/>
      </c>
      <c r="K7" s="19"/>
      <c r="L7" s="18" t="str">
        <f>IFERROR(VLOOKUP(D8,DB!A:I,9,0),"")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IFERROR(VLOOKUP(#REF!,DB!A:K,11,0),"")</f>
        <v/>
      </c>
      <c r="C8" s="18"/>
      <c r="D8" s="18"/>
      <c r="E8" s="115"/>
      <c r="F8" s="116"/>
      <c r="G8" s="117">
        <f ca="1">IFERROR(NOW()-F8,"-")</f>
        <v>45954.377056944446</v>
      </c>
      <c r="H8" s="116"/>
      <c r="I8" s="18" t="str">
        <f>IFERROR(VLOOKUP(#REF!,DB!A:F,6,0),"")</f>
        <v/>
      </c>
      <c r="J8" s="18" t="str">
        <f>IFERROR(VLOOKUP(#REF!,DB!A:G,7,0),"")</f>
        <v/>
      </c>
      <c r="K8" s="19"/>
      <c r="L8" s="18" t="str">
        <f>IFERROR(VLOOKUP(#REF!,DB!A:I,9,0),"")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45954.377056944446</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45954.377056944446</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45954.377056944446</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45954.377056944446</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45954.377056944446</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45954.377056944446</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45954.377056944446</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45954.377056944446</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45954.377056944446</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45954.377056944446</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45954.377056944446</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45954.377056944446</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45954.377056944446</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45954.377056944446</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45954.377056944446</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45954.377056944446</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45954.377056944446</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45954.377056944446</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45954.377056944446</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45954.377056944446</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45954.377056944446</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45954.377056944446</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45954.377056944446</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45954.377056944446</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sheetData>
  <dataValidations count="2">
    <dataValidation allowBlank="1" showInputMessage="1" showErrorMessage="1" sqref="E1" xr:uid="{4D935161-CDD3-4592-B877-3FB59C99E142}"/>
    <dataValidation type="list" allowBlank="1" showInputMessage="1" showErrorMessage="1" sqref="E3:E3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45954.377056944446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45954.377056944446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45954.377056944446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45954.377056944446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45954.377056944446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45954.377056944446</v>
      </c>
      <c r="H7" s="22"/>
      <c r="I7" s="19" t="s">
        <v>39090</v>
      </c>
      <c r="J7" s="18" t="str">
        <f>IFERROR(VLOOKUP(D7,DB!A:G,7,0),"")</f>
        <v/>
      </c>
      <c r="K7" s="46"/>
      <c r="L7" s="23" t="str">
        <f>IFERROR(VLOOKUP(D7,DB!A:I,9,0),"")</f>
        <v/>
      </c>
    </row>
    <row r="8" spans="1:13" ht="15" customHeight="1">
      <c r="A8" s="19"/>
      <c r="B8" s="63" t="str">
        <f>IFERROR(VLOOKUP(D8,DB!A:K,11,0),"")</f>
        <v/>
      </c>
      <c r="C8" s="18"/>
      <c r="D8" s="18"/>
      <c r="E8" s="18"/>
      <c r="F8" s="20"/>
      <c r="G8" s="21">
        <f t="shared" ca="1" si="0"/>
        <v>45954.377056944446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45954.377056944446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45954.377056944446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45954.377056944446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45954.377056944446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45954.377056944446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45954.377056944446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45954.377056944446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45954.377056944446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45954.377056944446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45954.377056944446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45954.377056944446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45954.377056944446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45954.377056944446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45954.377056944446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45954.377056944446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45954.377056944446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45954.377056944446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45954.377056944446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45954.377056944446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45954.377056944446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45954.377056944446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45954.377056944446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45954.377056944446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45954.377056944446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45954.377056944446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45954.377056944446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45954.377056944446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45954.377056944446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45954.377056944446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45954.377056944446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45954.377056944446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45954.377056944446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45954.377056944446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45954.377056944446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45954.377056944446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45954.377056944446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45954.377056944446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45954.377056944446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45954.377056944446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45954.377056944446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45954.377056944446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45954.377056944446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45954.377056944446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45954.377056944446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45954.377056944446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45954.377056944446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45954.377056944446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45954.377056944446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45954.377056944446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45954.377056944446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45954.377056944446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45954.377056944446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45954.377056944446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45954.377056944446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45954.377056944446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45954.377056944446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45954.377056944446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45954.377056944446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45954.377056944446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45954.377056944446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45954.377056944446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45954.377056944446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45954.377056944446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45954.377056944446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45954.377056944446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45954.377056944446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45954.377056944446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45954.377056944446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45954.377056944446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45954.377056944446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45954.377056944446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45954.377056944446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45954.377056944446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45954.377056944446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45954.377056944446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45954.377056944446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45954.377056944446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45954.377056944446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45954.377056944446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45954.377056944446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45954.377056944446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45954.377056944446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45954.377056944446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45954.377056944446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45954.377056944446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45954.377056944446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45954.377056944446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45954.377056944446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45954.377056944446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45954.377056944446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45954.377056944446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45954.377056944446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45954.377056944446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45954.377056944446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45954.377056944446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45954.377056944446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45954.377056944446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45954.377056944446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45954.377056944446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45954.377056944446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45954.377056944446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45954.377056944446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45954.377056944446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45954.377056944446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45954.377056944446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45954.377056944446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45954.377056944446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45954.377056944446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45954.377056944446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45954.377056944446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45954.377056944446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45954.377056944446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45954.377056944446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45954.377056944446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45954.377056944446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45954.377056944446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45954.377056944446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45954.377056944446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45954.377056944446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45954.377056944446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45954.377056944446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45954.377056944446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45954.377056944446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45954.377056944446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45954.377056944446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45954.377056944446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45954.377056944446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45954.377056944446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45954.377056944446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45954.377056944446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45954.377056944446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45954.377056944446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45954.377056944446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45954.377056944446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45954.377056944446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45954.377056944446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45954.377056944446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45954.377056944446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45954.377056944446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45954.377056944446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45954.377056944446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45954.377056944446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45954.377056944446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45954.377056944446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45954.377056944446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45954.377056944446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45954.377056944446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45954.377056944446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45954.377056944446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45954.377056944446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45954.377056944446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45954.377056944446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45954.377056944446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45954.377056944446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45954.377056944446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45954.377056944446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45954.377056944446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45954.377056944446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45954.377056944446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45954.377056944446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45954.377056944446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45954.377056944446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45954.377056944446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45954.377056944446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45954.377056944446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45954.377056944446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45954.377056944446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45954.377056944446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45954.377056944446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45954.377056944446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45954.377056944446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45954.377056944446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45954.377056944446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45954.377056944446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45954.377056944446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45954.377056944446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45954.377056944446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45954.377056944446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45954.377056944446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45954.377056944446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45954.377056944446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45954.377056944446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45954.377056944446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45954.377056944446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45954.377056944446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45954.377056944446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45954.377056944446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45954.377056944446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45954.377056944446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45954.377056944446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45954.377056944446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45954.377056944446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45954.377056944446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45954.377056944446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45954.377056944446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45954.377056944446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45954.377056944446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45954.377056944446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45954.377056944446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45954.377056944446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45954.377056944446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45954.377056944446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45954.377056944446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45954.377056944446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45954.377056944446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45954.377056944446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45954.377056944446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45954.377056944446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45954.377056944446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45954.377056944446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45954.377056944446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45954.377056944446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45954.377056944446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45954.377056944446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45954.377056944446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45954.377056944446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45954.377056944446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45954.377056944446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45954.377056944446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45954.377056944446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45954.377056944446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45954.377056944446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45954.377056944446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45954.377056944446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45954.377056944446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45954.377056944446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45954.377056944446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45954.377056944446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45954.377056944446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45954.377056944446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45954.377056944446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45954.377056944446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45954.377056944446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45954.377056944446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45954.377056944446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45954.377056944446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45954.377056944446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45954.377056944446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45954.377056944446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45954.377056944446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45954.377056944446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45954.377056944446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45954.377056944446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45954.377056944446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45954.377056944446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45954.377056944446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45954.377056944446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45954.377056944446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45954.377056944446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45954.377056944446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45954.377056944446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45954.377056944446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45954.377056944446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45954.377056944446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45954.377056944446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45954.377056944446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45954.377056944446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45954.377056944446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45954.377056944446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45954.377056944446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45954.377056944446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45954.377056944446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45954.377056944446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45954.377056944446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45954.377056944446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45954.377056944446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45954.377056944446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45954.377056944446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45954.377056944446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45954.377056944446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45954.377056944446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45954.377056944446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45954.377056944446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45954.377056944446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45954.377056944446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45954.377056944446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45954.377056944446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45954.377056944446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45954.377056944446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45954.377056944446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45954.377056944446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45954.377056944446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45954.377056944446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45954.377056944446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45954.377056944446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45954.377056944446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45954.377056944446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45954.377056944446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45954.377056944446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45954.377056944446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45954.377056944446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45954.377056944446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45954.377056944446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45954.377056944446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45954.377056944446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45954.377056944446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45954.377056944446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45954.377056944446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45954.377056944446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45954.377056944446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45954.377056944446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45954.377056944446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45954.377056944446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45954.377056944446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45954.377056944446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45954.377056944446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45954.377056944446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45954.377056944446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45954.377056944446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45954.377056944446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45954.377056944446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45954.377056944446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45954.377056944446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45954.377056944446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45954.377056944446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45954.377056944446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45954.377056944446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45954.377056944446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45954.377056944446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45954.377056944446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45954.377056944446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45954.377056944446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45954.377056944446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45954.377056944446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45954.377056944446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45954.377056944446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45954.377056944446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45954.377056944446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45954.377056944446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45954.377056944446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45954.377056944446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45954.377056944446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45954.377056944446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45954.377056944446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45954.377056944446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45954.377056944446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45954.377056944446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45954.377056944446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45954.377056944446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45954.377056944446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45954.377056944446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45954.377056944446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45954.377056944446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45954.377056944446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45954.377056944446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45954.377056944446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45954.377056944446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45954.377056944446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45954.377056944446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45954.377056944446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45954.377056944446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45954.377056944446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45954.377056944446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45954.377056944446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45954.377056944446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45954.377056944446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45954.377056944446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45954.377056944446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45954.377056944446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45954.377056944446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45954.377056944446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45954.377056944446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45954.377056944446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45954.377056944446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45954.377056944446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45954.377056944446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45954.377056944446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45954.377056944446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45954.377056944446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45954.377056944446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45954.377056944446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45954.377056944446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45954.377056944446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45954.377056944446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45954.377056944446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45954.377056944446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45954.377056944446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45954.377056944446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45954.377056944446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45954.377056944446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45954.377056944446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45954.377056944446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45954.377056944446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45954.377056944446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45954.377056944446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45954.377056944446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45954.377056944446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45954.377056944446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45954.377056944446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45954.377056944446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45954.377056944446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45954.377056944446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45954.377056944446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45954.377056944446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45954.377056944446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45954.377056944446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45954.377056944446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45954.377056944446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45954.377056944446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45954.377056944446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45954.377056944446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45954.377056944446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45954.377056944446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45954.377056944446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45954.377056944446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45954.377056944446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45954.377056944446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45954.377056944446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45954.377056944446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45954.377056944446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45954.377056944446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45954.377056944446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45954.377056944446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45954.377056944446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45954.377056944446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45954.377056944446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45954.377056944446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45954.377056944446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45954.377056944446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45954.377056944446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45954.377056944446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45954.377056944446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45954.377056944446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45954.377056944446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45954.377056944446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45954.377056944446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45954.377056944446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45954.377056944446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45954.377056944446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45954.377056944446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45954.377056944446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45954.377056944446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45954.377056944446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45954.377056944446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45954.377056944446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45954.377056944446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45954.377056944446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45954.377056944446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45954.377056944446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45954.377056944446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45954.377056944446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45954.377056944446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45954.377056944446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45954.377056944446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45954.377056944446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45954.377056944446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45954.377056944446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45954.377056944446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45954.377056944446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45954.377056944446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45954.377056944446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45954.377056944446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45954.377056944446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45954.377056944446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45954.377056944446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45954.377056944446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45954.377056944446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45954.377056944446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45954.377056944446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45954.377056944446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45954.377056944446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45954.377056944446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45954.377056944446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45954.377056944446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45954.377056944446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45954.377056944446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45954.377056944446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45954.377056944446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45954.377056944446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45954.377056944446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45954.377056944446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45954.377056944446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45954.377056944446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45954.377056944446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45954.377056944446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45954.377056944446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45954.377056944446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45954.377056944446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45954.377056944446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45954.377056944446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45954.377056944446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45954.377056944446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45954.377056944446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45954.377056944446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45954.377056944446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45954.377056944446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45954.377056944446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45954.377056944446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45954.377056944446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45954.377056944446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45954.377056944446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45954.377056944446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45954.377056944446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45954.377056944446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45954.377056944446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45954.377056944446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45954.377056944446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45954.377056944446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45954.377056944446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45954.377056944446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45954.377056944446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45954.377056944446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45954.377056944446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45954.377056944446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45954.377056944446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45954.377056944446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45954.377056944446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45954.377056944446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45954.377056944446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45954.377056944446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45954.377056944446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45954.377056944446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45954.377056944446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45954.377056944446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45954.377056944446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45954.377056944446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45954.377056944446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45954.377056944446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45954.377056944446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45954.377056944446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45954.377056944446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45954.377056944446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45954.377056944446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45954.377056944446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45954.377056944446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45954.377056944446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45954.377056944446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45954.377056944446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45954.377056944446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45954.377056944446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45954.377056944446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45954.377056944446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45954.377056944446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45954.377056944446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45954.377056944446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45954.377056944446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45954.377056944446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45954.377056944446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45954.377056944446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45954.377056944446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45954.377056944446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45954.377056944446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45954.377056944446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45954.377056944446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45954.377056944446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45954.377056944446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45954.377056944446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45954.377056944446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45954.377056944446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45954.377056944446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45954.377056944446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45954.377056944446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45954.377056944446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45954.377056944446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45954.377056944446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45954.377056944446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45954.377056944446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45954.377056944446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45954.377056944446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45954.377056944446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45954.377056944446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45954.377056944446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45954.377056944446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45954.377056944446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45954.377056944446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45954.377056944446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45954.377056944446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45954.377056944446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45954.377056944446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45954.377056944446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45954.377056944446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45954.377056944446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45954.377056944446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45954.377056944446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45954.377056944446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45954.377056944446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45954.377056944446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45954.377056944446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45954.377056944446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45954.377056944446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45954.377056944446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45954.377056944446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45954.377056944446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45954.377056944446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45954.377056944446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45954.377056944446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45954.377056944446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45954.377056944446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45954.377056944446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45954.377056944446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45954.377056944446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45954.377056944446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45954.377056944446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45954.377056944446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45954.377056944446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45954.377056944446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45954.377056944446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45954.377056944446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45954.377056944446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45954.377056944446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45954.377056944446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45954.377056944446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45954.377056944446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45954.377056944446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45954.377056944446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45954.377056944446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45954.377056944446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45954.377056944446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45954.377056944446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45954.377056944446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45954.377056944446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45954.377056944446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45954.377056944446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45954.377056944446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45954.377056944446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45954.377056944446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45954.377056944446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45954.377056944446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45954.377056944446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45954.377056944446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45954.377056944446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45954.377056944446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45954.377056944446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45954.377056944446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45954.377056944446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45954.377056944446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45954.377056944446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45954.377056944446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45954.377056944446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45954.377056944446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45954.377056944446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45954.377056944446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45954.377056944446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45954.377056944446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45954.377056944446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45954.377056944446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45954.377056944446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45954.377056944446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45954.377056944446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45954.377056944446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45954.377056944446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45954.377056944446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45954.377056944446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45954.377056944446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45954.377056944446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45954.377056944446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45954.377056944446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45954.377056944446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45954.377056944446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45954.377056944446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45954.377056944446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45954.377056944446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45954.377056944446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45954.377056944446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45954.377056944446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45954.377056944446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45954.377056944446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45954.377056944446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45954.377056944446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45954.377056944446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45954.377056944446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45954.377056944446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45954.377056944446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45954.377056944446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45954.377056944446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45954.377056944446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45954.377056944446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45954.377056944446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45954.377056944446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45954.377056944446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45954.377056944446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45954.377056944446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45954.377056944446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45954.377056944446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45954.377056944446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45954.377056944446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45954.377056944446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45954.377056944446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45954.377056944446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45954.377056944446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45954.377056944446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45954.377056944446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45954.377056944446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45954.377056944446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45954.377056944446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45954.377056944446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45954.377056944446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45954.377056944446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45954.377056944446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45954.377056944446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45954.377056944446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45954.377056944446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45954.377056944446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45954.377056944446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45954.377056944446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45954.377056944446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45954.377056944446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45954.377056944446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45954.377056944446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45954.377056944446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45954.377056944446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45954.377056944446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45954.377056944446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45954.377056944446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45954.377056944446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45954.377056944446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45954.377056944446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45954.377056944446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45954.377056944446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45954.377056944446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45954.377056944446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45954.377056944446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45954.377056944446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45954.377056944446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45954.377056944446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45954.377056944446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45954.377056944446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45954.377056944446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45954.377056944446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45954.377056944446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45954.377056944446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45954.377056944446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45954.377056944446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45954.377056944446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45954.377056944446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45954.377056944446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45954.377056944446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45954.377056944446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45954.377056944446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45954.377056944446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45954.377056944446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45954.377056944446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45954.377056944446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45954.377056944446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45954.377056944446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45954.377056944446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45954.377056944446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45954.377056944446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45954.377056944446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45954.377056944446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45954.377056944446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45954.377056944446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45954.377056944446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45954.377056944446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45954.377056944446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45954.377056944446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45954.377056944446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45954.377056944446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45954.377056944446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45954.377056944446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45954.377056944446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45954.377056944446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45954.377056944446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45954.377056944446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45954.377056944446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45954.377056944446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45954.377056944446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45954.377056944446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45954.377056944446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45954.377056944446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45954.377056944446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45954.377056944446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45954.377056944446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45954.377056944446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45954.377056944446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45954.377056944446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45954.377056944446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45954.377056944446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45954.377056944446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45954.377056944446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45954.377056944446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45954.377056944446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45954.377056944446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45954.377056944446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45954.377056944446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45954.377056944446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45954.377056944446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45954.377056944446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45954.377056944446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45954.377056944446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45954.377056944446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45954.377056944446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45954.377056944446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45954.377056944446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45954.377056944446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45954.377056944446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45954.377056944446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45954.377056944446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45954.377056944446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45954.377056944446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45954.377056944446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45954.377056944446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45954.377056944446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45954.377056944446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45954.377056944446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45954.377056944446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45954.377056944446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45954.377056944446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45954.377056944446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45954.377056944446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45954.377056944446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45954.377056944446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45954.377056944446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45954.377056944446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45954.377056944446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45954.377056944446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45954.377056944446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45954.377056944446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45954.377056944446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45954.377056944446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45954.377056944446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45954.377056944446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45954.377056944446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45954.377056944446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45954.377056944446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45954.377056944446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45954.377056944446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45954.377056944446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45954.377056944446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45954.377056944446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45954.377056944446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45954.377056944446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45954.377056944446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45954.377056944446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45954.377056944446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45954.377056944446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45954.377056944446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45954.377056944446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45954.377056944446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45954.377056944446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45954.377056944446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45954.377056944446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45954.377056944446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45954.377056944446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45954.377056944446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45954.377056944446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45954.377056944446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45954.377056944446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45954.377056944446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45954.377056944446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45954.377056944446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45954.377056944446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45954.377056944446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45954.377056944446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45954.377056944446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45954.377056944446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45954.377056944446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45954.377056944446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45954.377056944446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45954.377056944446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45954.377056944446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45954.377056944446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45954.377056944446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45954.377056944446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45954.377056944446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45954.377056944446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45954.377056944446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45954.377056944446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45954.377056944446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45954.377056944446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45954.377056944446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45954.377056944446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45954.377056944446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45954.377056944446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45954.377056944446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45954.377056944446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45954.377056944446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45954.377056944446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45954.377056944446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45954.377056944446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45954.377056944446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45954.377056944446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45954.377056944446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45954.377056944446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45954.377056944446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45954.377056944446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45954.377056944446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45954.377056944446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45954.377056944446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45954.377056944446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45954.377056944446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45954.377056944446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45954.377056944446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45954.377056944446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45954.377056944446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45954.377056944446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45954.377056944446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45954.377056944446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45954.377056944446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45954.377056944446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45954.377056944446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45954.377056944446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45954.377056944446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45954.377056944446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45954.377056944446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45954.377056944446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45954.377056944446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45954.377056944446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45954.377056944446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45954.377056944446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45954.377056944446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45954.377056944446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45954.377056944446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45954.377056944446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45954.377056944446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45954.377056944446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45954.377056944446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45954.377056944446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45954.377056944446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45954.377056944446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45954.377056944446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45954.377056944446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45954.377056944446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45954.377056944446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45954.377056944446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45954.377056944446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45954.377056944446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45954.377056944446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45954.377056944446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45954.377056944446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45954.377056944446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45954.377056944446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45954.377056944446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45954.377056944446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45954.377056944446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45954.377056944446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45954.377056944446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45954.377056944446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45954.377056944446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45954.377056944446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45954.377056944446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45954.377056944446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45954.377056944446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45954.377056944446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45954.377056944446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45954.377056944446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45954.377056944446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45954.377056944446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45954.377056944446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45954.377056944446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45954.377056944446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45954.377056944446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45954.377056944446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45954.377056944446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45954.377056944446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45954.377056944446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45954.377056944446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45954.377056944446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45954.377056944446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45954.377056944446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45954.377056944446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45954.377056944446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45954.377056944446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45954.377056944446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45954.377056944446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45954.377056944446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45954.377056944446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45954.377056944446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45954.377056944446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45954.377056944446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45954.377056944446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45954.377056944446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45954.377056944446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45954.377056944446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45954.377056944446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45954.377056944446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45954.377056944446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45954.377056944446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45954.377056944446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45954.377056944446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45954.377056944446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45954.377056944446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45954.377056944446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45954.377056944446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45954.377056944446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45954.377056944446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45954.377056944446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45954.377056944446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45954.377056944446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45954.377056944446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45954.377056944446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45954.377056944446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45954.377056944446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45954.377056944446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45954.377056944446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45954.377056944446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45954.377056944446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45954.377056944446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45954.377056944446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45954.377056944446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45954.377056944446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45954.377056944446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45954.377056944446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45954.377056944446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45954.377056944446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45954.377056944446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45954.377056944446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45954.377056944446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45954.377056944446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45954.377056944446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45954.377056944446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45954.377056944446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45954.377056944446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45954.377056944446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45954.377056944446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45954.377056944446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45954.377056944446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45954.377056944446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45954.377056944446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45954.377056944446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45954.377056944446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45954.377056944446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45954.377056944446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45954.377056944446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45954.377056944446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45954.377056944446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45954.377056944446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45954.377056944446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45954.377056944446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45954.377056944446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45954.377056944446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45954.377056944446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45954.377056944446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45954.377056944446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45954.377056944446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45954.377056944446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45954.377056944446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45954.377056944446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45954.377056944446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45954.377056944446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45954.377056944446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45954.377056944446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45954.377056944446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45954.377056944446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45954.377056944446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45954.377056944446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45954.377056944446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45954.377056944446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45954.377056944446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45954.377056944446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45954.377056944446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45954.377056944446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45954.377056944446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45954.377056944446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45954.377056944446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45954.377056944446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45954.377056944446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45954.377056944446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45954.377056944446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45954.377056944446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45954.377056944446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45954.377056944446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45954.377056944446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45954.377056944446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45954.377056944446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45954.377056944446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45954.377056944446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45954.377056944446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45954.377056944446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45954.377056944446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45954.377056944446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45954.377056944446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45954.377056944446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45954.377056944446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45954.377056944446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45954.377056944446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45954.377056944446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45954.377056944446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45954.377056944446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45954.377056944446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45954.377056944446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45954.377056944446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45954.377056944446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45954.377056944446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45954.377056944446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45954.377056944446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45954.377056944446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45954.377056944446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45954.377056944446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45954.377056944446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45954.377056944446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45954.377056944446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45954.377056944446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45954.377056944446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45954.377056944446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45954.377056944446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45954.377056944446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45954.377056944446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45954.377056944446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45954.377056944446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45954.377056944446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45954.377056944446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45954.377056944446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45954.377056944446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45954.377056944446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45954.377056944446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45954.377056944446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45954.377056944446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45954.377056944446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45954.377056944446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45954.377056944446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45954.377056944446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45954.377056944446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45954.377056944446</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45954.377056944446</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45954.377056944446</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45954.377056944446</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45954.377056944446</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45954.377056944446</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45954.377056944446</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45954.377056944446</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45954.377056944446</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45954.377056944446</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45954.377056944446</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45954.377056944446</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45954.377056944446</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2"/>
  <sheetViews>
    <sheetView tabSelected="1" workbookViewId="0">
      <selection activeCell="A5" sqref="A5: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250.89633912036516</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0.74233472222113051</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2</v>
      </c>
      <c r="D4" s="94" t="s">
        <v>35586</v>
      </c>
      <c r="E4" s="99" t="s">
        <v>38998</v>
      </c>
      <c r="F4" s="124">
        <v>45953.820138888892</v>
      </c>
      <c r="G4" s="125">
        <f ca="1">IFERROR(NOW()-F4,"")</f>
        <v>0.55691805555397877</v>
      </c>
      <c r="H4" s="124">
        <v>45953.776747685188</v>
      </c>
      <c r="I4" s="120" t="str">
        <f>IFERROR(VLOOKUP(D4,DB!A:F,6,0),"")</f>
        <v>SCECO</v>
      </c>
      <c r="J4" s="120" t="str">
        <f>IFERROR(VLOOKUP(D4,DB!A:G,7,0),"")</f>
        <v>In progress</v>
      </c>
      <c r="K4" s="126" t="s">
        <v>39096</v>
      </c>
      <c r="L4" s="122" t="str">
        <f>IFERROR(VLOOKUP(D4,DB!A:I,9,0),"")</f>
        <v>Latis</v>
      </c>
    </row>
    <row r="5" spans="1:16" ht="15" customHeight="1">
      <c r="A5" s="120"/>
      <c r="B5" s="120" t="str">
        <f>IFERROR(VLOOKUP(D5,DB!A:K,11,0),"")</f>
        <v/>
      </c>
      <c r="C5" s="121"/>
      <c r="D5" s="122"/>
      <c r="E5" s="99"/>
      <c r="F5" s="124"/>
      <c r="G5" s="125">
        <f ca="1">IFERROR(NOW()-F5,"")</f>
        <v>45954.377056944446</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123"/>
      <c r="F6" s="124"/>
      <c r="G6" s="125">
        <f ca="1">IFERROR(NOW()-F6,"")</f>
        <v>45954.377056944446</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123"/>
      <c r="F7" s="124"/>
      <c r="G7" s="125">
        <f ca="1">IFERROR(NOW()-F7,"")</f>
        <v>45954.377056944446</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45954.377056944446</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45954.377056944446</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45954.377056944446</v>
      </c>
      <c r="H10" s="124"/>
      <c r="I10" s="120" t="str">
        <f>IFERROR(VLOOKUP(D10,DB!A:F,6,0),"")</f>
        <v/>
      </c>
      <c r="J10" s="120" t="str">
        <f>IFERROR(VLOOKUP(D10,DB!A:G,7,0),"")</f>
        <v/>
      </c>
      <c r="K10" s="126"/>
      <c r="L10" s="122" t="str">
        <f>IFERROR(VLOOKUP(D10,DB!A:I,9,0),"")</f>
        <v/>
      </c>
    </row>
    <row r="11" spans="1:16" ht="15" customHeight="1">
      <c r="A11" s="120"/>
      <c r="B11" s="120" t="str">
        <f>IFERROR(VLOOKUP(D12,DB!A:K,11,0),"")</f>
        <v/>
      </c>
      <c r="C11" s="121"/>
      <c r="D11" s="122"/>
      <c r="E11" s="123"/>
      <c r="F11" s="124"/>
      <c r="G11" s="125">
        <f ca="1">IFERROR(NOW()-F11,"")</f>
        <v>45954.377056944446</v>
      </c>
      <c r="H11" s="124"/>
      <c r="I11" s="120" t="str">
        <f>IFERROR(VLOOKUP(D12,DB!A:F,6,0),"")</f>
        <v/>
      </c>
      <c r="J11" s="120" t="str">
        <f>IFERROR(VLOOKUP(D12,DB!A:G,7,0),"")</f>
        <v/>
      </c>
      <c r="K11" s="126"/>
      <c r="L11" s="122" t="str">
        <f>IFERROR(VLOOKUP(D12,DB!A:I,9,0),"")</f>
        <v/>
      </c>
    </row>
    <row r="12" spans="1:16" ht="15" customHeight="1">
      <c r="A12" s="120"/>
      <c r="B12" s="120" t="str">
        <f>IFERROR(VLOOKUP(#REF!,DB!A:K,11,0),"")</f>
        <v/>
      </c>
      <c r="C12" s="121"/>
      <c r="D12" s="122"/>
      <c r="E12" s="123"/>
      <c r="F12" s="124"/>
      <c r="G12" s="125">
        <f ca="1">IFERROR(NOW()-F12,"")</f>
        <v>45954.377056944446</v>
      </c>
      <c r="H12" s="124"/>
      <c r="I12" s="120" t="str">
        <f>IFERROR(VLOOKUP(#REF!,DB!A:F,6,0),"")</f>
        <v/>
      </c>
      <c r="J12" s="120" t="str">
        <f>IFERROR(VLOOKUP(#REF!,DB!A:G,7,0),"")</f>
        <v/>
      </c>
      <c r="K12" s="126"/>
      <c r="L12" s="122" t="str">
        <f>IFERROR(VLOOKUP(#REF!,DB!A:I,9,0),"")</f>
        <v/>
      </c>
    </row>
    <row r="13" spans="1:16" ht="15" customHeight="1">
      <c r="A13" s="120"/>
      <c r="B13" s="120" t="str">
        <f>IFERROR(VLOOKUP(D13,DB!A:K,11,0),"")</f>
        <v/>
      </c>
      <c r="C13" s="121"/>
      <c r="D13" s="122"/>
      <c r="E13" s="123"/>
      <c r="F13" s="124"/>
      <c r="G13" s="125">
        <f ca="1">IFERROR(NOW()-F13,"")</f>
        <v>45954.377056944446</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45954.377056944446</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45954.377056944446</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45954.377056944446</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45954.377056944446</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45954.377056944446</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45954.377056944446</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45954.377056944446</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45954.377056944446</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45954.377056944446</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45954.377056944446</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45954.377056944446</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45954.377056944446</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45954.377056944446</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45954.377056944446</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45954.377056944446</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45954.377056944446</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45954.377056944446</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45954.377056944446</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45954.377056944446</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45954.377056944446</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45954.377056944446</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45954.377056944446</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45954.377056944446</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45954.377056944446</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45954.377056944446</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45954.377056944446</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45954.377056944446</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45954.377056944446</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45954.377056944446</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45954.377056944446</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45954.377056944446</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45954.377056944446</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45954.377056944446</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45954.377056944446</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45954.377056944446</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45954.377056944446</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45954.377056944446</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45954.377056944446</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45954.377056944446</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45954.377056944446</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45954.377056944446</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45954.377056944446</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45954.377056944446</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45954.377056944446</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45954.377056944446</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45954.377056944446</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45954.377056944446</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45954.377056944446</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45954.377056944446</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45954.377056944446</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45954.377056944446</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45954.377056944446</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45954.377056944446</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45954.377056944446</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45954.377056944446</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45954.377056944446</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45954.377056944446</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45954.377056944446</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45954.377056944446</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45954.377056944446</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45954.377056944446</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45954.377056944446</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45954.377056944446</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45954.377056944446</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45954.377056944446</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45954.377056944446</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45954.377056944446</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45954.377056944446</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45954.377056944446</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45954.377056944446</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45954.377056944446</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45954.377056944446</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45954.377056944446</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45954.377056944446</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45954.377056944446</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45954.377056944446</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45954.377056944446</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45954.377056944446</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45954.377056944446</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45954.377056944446</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45954.377056944446</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45954.377056944446</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45954.377056944446</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45954.377056944446</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45954.377056944446</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45954.377056944446</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45954.377056944446</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45954.377056944446</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45954.377056944446</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45954.377056944446</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45954.377056944446</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45954.377056944446</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45954.377056944446</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45954.377056944446</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45954.377056944446</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45954.377056944446</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45954.377056944446</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45954.377056944446</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45954.377056944446</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45954.377056944446</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45954.377056944446</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45954.377056944446</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45954.377056944446</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45954.377056944446</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45954.377056944446</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45954.377056944446</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45954.377056944446</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45954.377056944446</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45954.377056944446</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45954.377056944446</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45954.377056944446</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45954.377056944446</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45954.377056944446</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45954.377056944446</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45954.377056944446</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45954.377056944446</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45954.377056944446</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45954.377056944446</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45954.377056944446</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45954.377056944446</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45954.377056944446</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45954.377056944446</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45954.377056944446</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45954.377056944446</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45954.377056944446</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45954.377056944446</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45954.377056944446</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45954.377056944446</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45954.377056944446</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45954.377056944446</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45954.377056944446</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45954.377056944446</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45954.377056944446</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45954.377056944446</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45954.377056944446</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45954.377056944446</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45954.377056944446</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45954.377056944446</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45954.377056944446</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45954.377056944446</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45954.377056944446</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45954.377056944446</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45954.377056944446</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45954.377056944446</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45954.377056944446</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45954.377056944446</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45954.377056944446</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45954.377056944446</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45954.377056944446</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45954.377056944446</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45954.377056944446</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45954.377056944446</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45954.377056944446</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45954.377056944446</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45954.377056944446</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45954.377056944446</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45954.377056944446</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45954.377056944446</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45954.377056944446</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45954.377056944446</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45954.377056944446</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45954.377056944446</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45954.377056944446</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45954.377056944446</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45954.377056944446</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45954.377056944446</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45954.377056944446</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45954.377056944446</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45954.377056944446</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45954.377056944446</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45954.377056944446</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45954.377056944446</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45954.377056944446</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45954.377056944446</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45954.377056944446</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45954.377056944446</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45954.377056944446</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45954.377056944446</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45954.377056944446</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45954.377056944446</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45954.377056944446</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45954.377056944446</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45954.377056944446</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45954.377056944446</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45954.377056944446</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45954.377056944446</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45954.377056944446</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45954.377056944446</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45954.377056944446</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45954.377056944446</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45954.377056944446</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45954.377056944446</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45954.377056944446</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45954.377056944446</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45954.377056944446</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45954.377056944446</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45954.377056944446</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45954.377056944446</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45954.377056944446</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45954.377056944446</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45954.377056944446</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45954.377056944446</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45954.377056944446</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45954.377056944446</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45954.377056944446</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45954.377056944446</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45954.377056944446</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45954.377056944446</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45954.377056944446</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45954.377056944446</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45954.377056944446</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45954.377056944446</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45954.377056944446</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45954.377056944446</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45954.377056944446</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45954.377056944446</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45954.377056944446</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45954.377056944446</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45954.377056944446</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45954.377056944446</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45954.377056944446</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45954.377056944446</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45954.377056944446</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45954.377056944446</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45954.377056944446</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45954.377056944446</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45954.377056944446</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45954.377056944446</v>
      </c>
      <c r="H241" s="124"/>
      <c r="I241" s="120" t="str">
        <f>IFERROR(VLOOKUP(D241,DB!A:F,6,0),"")</f>
        <v/>
      </c>
      <c r="J241" s="120" t="str">
        <f>IFERROR(VLOOKUP(D241,DB!A:G,7,0),"")</f>
        <v/>
      </c>
      <c r="K241" s="126"/>
      <c r="L241" s="122" t="str">
        <f>IFERROR(VLOOKUP(D241,DB!A:I,9,0),"")</f>
        <v/>
      </c>
    </row>
    <row r="242" spans="1:12" ht="15" customHeight="1">
      <c r="A242" s="127"/>
      <c r="B242" s="127" t="str">
        <f>IFERROR(VLOOKUP(D242,DB!A:K,11,0),"")</f>
        <v/>
      </c>
      <c r="C242" s="128"/>
      <c r="D242" s="129"/>
      <c r="E242" s="130"/>
      <c r="F242" s="131"/>
      <c r="G242" s="132">
        <f ca="1">IFERROR(NOW()-F242,"")</f>
        <v>45954.377056944446</v>
      </c>
      <c r="H242" s="131"/>
      <c r="I242" s="127" t="str">
        <f>IFERROR(VLOOKUP(D242,DB!A:F,6,0),"")</f>
        <v/>
      </c>
      <c r="J242" s="127" t="str">
        <f>IFERROR(VLOOKUP(D242,DB!A:G,7,0),"")</f>
        <v/>
      </c>
      <c r="K242" s="133"/>
      <c r="L242" s="129" t="str">
        <f>IFERROR(VLOOKUP(D242,DB!A:I,9,0),"")</f>
        <v/>
      </c>
    </row>
  </sheetData>
  <dataValidations count="2">
    <dataValidation allowBlank="1" showInputMessage="1" showErrorMessage="1" sqref="E1" xr:uid="{A4F81451-56CC-4543-9497-104C4E44EE4B}"/>
    <dataValidation type="list" allowBlank="1" showInputMessage="1" showErrorMessage="1" sqref="E2:E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A5" sqref="A5:X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62.544996527773037</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39079</v>
      </c>
      <c r="F3" s="38">
        <v>45926.188877314817</v>
      </c>
      <c r="G3" s="145">
        <f t="shared" ref="G3" ca="1" si="0">IFERROR(NOW()-F3,"")</f>
        <v>28.188179398144712</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39079</v>
      </c>
      <c r="F4" s="154">
        <v>45948.661111111112</v>
      </c>
      <c r="G4" s="155">
        <f ca="1">IFERROR(NOW()-F4,"")</f>
        <v>5.7159456018489436</v>
      </c>
      <c r="H4" s="154">
        <v>45948.661111111112</v>
      </c>
      <c r="I4" s="153" t="str">
        <f>IFERROR(VLOOKUP(D4,DB!A:F,6,0),"")</f>
        <v>SCECO</v>
      </c>
      <c r="J4" s="153" t="str">
        <f>IFERROR(VLOOKUP(D4,DB!A:G,7,0),"")</f>
        <v>Dead</v>
      </c>
      <c r="K4" s="153" t="s">
        <v>39102</v>
      </c>
      <c r="L4" s="153" t="str">
        <f>IFERROR(VLOOKUP(D4,DB!A:I,9,0),"")</f>
        <v>Latis</v>
      </c>
    </row>
    <row r="5" spans="1:13" ht="15">
      <c r="A5" s="153"/>
      <c r="B5" s="153" t="str">
        <f>IFERROR(VLOOKUP(D5,DB!A:K,11,0),"")</f>
        <v/>
      </c>
      <c r="C5" s="153"/>
      <c r="D5" s="153"/>
      <c r="E5" s="153"/>
      <c r="F5" s="154"/>
      <c r="G5" s="155">
        <f ca="1">IFERROR(NOW()-F5,"")</f>
        <v>45954.377056712961</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45954.377056712961</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45954.377056712961</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45954.377056712961</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45954.377056712961</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45954.377056712961</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45954.377056712961</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45954.377056712961</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45954.377056712961</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45954.377056712961</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45954.377056712961</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45954.377056712961</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45954.377056712961</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45954.377056712961</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45954.377056712961</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45954.377056712961</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45954.377056712961</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45954.377056712961</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45954.377056712961</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45954.377056712961</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45954.377056712961</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45954.377056712961</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45954.377056712961</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45954.377056712961</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45954.377056712961</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45954.377056712961</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45954.377056712961</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45954.377056712961</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45954.377056712961</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45954.377056712961</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45954.377056712961</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45954.377056712961</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45954.377056712961</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45954.377056712961</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45954.377056712961</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45954.377056712961</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45954.377056712961</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45954.377056712961</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45954.377056712961</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45954.377056712961</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45954.377056712961</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45954.377056712961</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45954.377056712961</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45954.377056712961</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45954.377056712961</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45954.377056712961</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45954.377056712961</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45954.377056712961</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45954.377056712961</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45954.377056712961</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45954.377056712961</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45954.377056712961</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45954.377056712961</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45954.377056712961</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45954.377056712961</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45954.377056712961</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45954.377056712961</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45954.377056712961</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45954.377056712961</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45954.377056712961</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45954.377056712961</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45954.377056712961</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45954.377056712961</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45954.377056712961</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45954.377056712961</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45954.377056712961</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45954.377056712961</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45954.377056712961</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45954.377056712961</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45954.377056712961</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45954.377056712961</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45954.377056712961</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45954.377056712961</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45954.377056712961</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45954.377056712961</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45954.377056712961</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45954.377056712961</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45954.377056712961</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45954.377056712961</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45954.377056712961</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45954.377056712961</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45954.377056712961</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45954.377056712961</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45954.377056712961</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45954.377056712961</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45954.377056712961</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45954.377056712961</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45954.377056712961</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45954.377056712961</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45954.377056712961</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45954.377056712961</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45954.377056712961</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45954.377056712961</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45954.377056712961</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45954.377056712961</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45954.377056712961</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45954.377056712961</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45954.377056712961</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45954.377056712961</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45954.377056712961</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45954.377056712961</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45954.377056712961</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45954.377056712961</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45954.377056712961</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45954.377056712961</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45954.377056712961</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45954.377056712961</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45954.377056712961</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45954.377056712961</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45954.377056712961</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45954.377056712961</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45954.377056712961</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45954.377056712961</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45954.377056712961</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45954.377056712961</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45954.377056712961</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45954.377056712961</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45954.377056712961</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45954.377056712961</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45954.377056712961</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45954.377056712961</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45954.377056712961</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45954.377056712961</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45954.377056712961</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45954.377056712961</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45954.377056712961</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45954.377056712961</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45954.377056712961</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45954.377056712961</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45954.377056712961</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45954.377056712961</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45954.377056712961</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45954.377056712961</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45954.377056712961</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45954.377056712961</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45954.377056712961</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45954.377056712961</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45954.377056712961</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45954.377056712961</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45954.377056712961</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45954.377056712961</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45954.377056712961</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45954.377056712961</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45954.377056712961</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45954.377056712961</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45954.377056712961</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45954.377056712961</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45954.377056712961</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45954.377056712961</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45954.377056712961</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45954.377056712961</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45954.377056712961</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45954.377056712961</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45954.377056712961</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45954.377056712961</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45954.377056712961</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45954.377056712961</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45954.377056712961</v>
      </c>
      <c r="H162" s="154"/>
      <c r="I162" s="153" t="str">
        <f>IFERROR(VLOOKUP(D162,DB!A:F,6,0),"")</f>
        <v/>
      </c>
      <c r="J162" s="153" t="str">
        <f>IFERROR(VLOOKUP(D162,DB!A:G,7,0),"")</f>
        <v/>
      </c>
      <c r="K162" s="153"/>
      <c r="L162" s="153" t="str">
        <f>IFERROR(VLOOKUP(D162,DB!A:I,9,0),"")</f>
        <v/>
      </c>
    </row>
    <row r="163" spans="1:12" ht="15">
      <c r="A163" s="153"/>
      <c r="B163" s="153" t="str">
        <f>IFERROR(VLOOKUP(D163,DB!A:K,11,0),"")</f>
        <v/>
      </c>
      <c r="C163" s="153"/>
      <c r="D163" s="153"/>
      <c r="E163" s="153"/>
      <c r="F163" s="154"/>
      <c r="G163" s="155">
        <f ca="1">IFERROR(NOW()-F163,"")</f>
        <v>45954.377056712961</v>
      </c>
      <c r="H163" s="154"/>
      <c r="I163" s="153" t="str">
        <f>IFERROR(VLOOKUP(D163,DB!A:F,6,0),"")</f>
        <v/>
      </c>
      <c r="J163" s="153" t="str">
        <f>IFERROR(VLOOKUP(D163,DB!A:G,7,0),"")</f>
        <v/>
      </c>
      <c r="K163" s="153"/>
      <c r="L163" s="153" t="str">
        <f>IFERROR(VLOOKUP(D163,DB!A:I,9,0),"")</f>
        <v/>
      </c>
    </row>
    <row r="164" spans="1:12" ht="15">
      <c r="A164" s="159"/>
      <c r="B164" s="159" t="str">
        <f>IFERROR(VLOOKUP(D164,DB!A:K,11,0),"")</f>
        <v/>
      </c>
      <c r="C164" s="159"/>
      <c r="D164" s="159"/>
      <c r="E164" s="159"/>
      <c r="F164" s="160"/>
      <c r="G164" s="161">
        <f ca="1">IFERROR(NOW()-F164,"")</f>
        <v>45954.377056712961</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45954.377056712961</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45954.377056712961</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45954.377056712961</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45954.377056712961</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45954.377056712961</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45954.377056712961</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45954.377056712961</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45954.377056712961</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45954.377056712961</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45954.377056712961</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45954.377056712961</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45954.377056712961</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45954.377056712961</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45954.377056712961</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45954.377056712961</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45954.377056712961</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45954.377056712961</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45954.377056712961</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45954.377056712961</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45954.377056712961</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45954.377056712961</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45954.377056712961</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45954.377056712961</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45954.377056712961</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45954.377056712961</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45954.377056712961</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45954.377056712961</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45954.377056712961</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45954.377056712961</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45954.377056712961</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45954.377056712961</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45954.377056712961</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45954.377056712961</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45954.377056712961</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45954.377056712961</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45954.377056712961</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45954.377056712961</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45954.377056712961</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45954.377056712961</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45954.377056712961</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45954.377056712961</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45954.377056712961</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45954.377056712961</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45954.377056712961</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45954.377056712961</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45954.377056712961</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45954.377056712961</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45954.377056712961</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45954.377056712961</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45954.377056712961</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45954.377056712961</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45954.377056712961</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45954.377056712961</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45954.377056712961</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45954.377056712961</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45954.377056712961</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45954.377056712961</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45954.377056712961</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45954.377056712961</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45954.377056712961</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45954.377056712961</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45954.377056712961</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45954.377056712961</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45954.377056712961</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45954.377056712961</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45954.377056712961</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45954.377056712961</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45954.377056712961</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45954.377056712961</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45954.377056712961</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45954.377056712961</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45954.377056712961</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45954.377056712961</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45954.377056712961</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45954.377056712961</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45954.377056712961</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45954.377056712961</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45954.377056712961</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45954.377056712961</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45954.377056712961</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45954.377056712961</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45954.377056712961</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45954.377056712961</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45954.377056712961</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45954.377056712961</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45954.377056712961</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45954.377056712961</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45954.377056712961</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45954.377056712961</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45954.377056712961</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45954.377056712961</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45954.377056712961</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45954.377056712961</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45954.377056712961</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45954.377056712961</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45954.377056712961</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45954.377056712961</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45954.377056712961</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45954.377056712961</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45954.377056712961</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45954.377056712961</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45954.377056712961</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45954.377056712961</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45954.377056712961</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45954.377056712961</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45954.377056712961</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45954.377056712961</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45954.377056712961</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45954.377056712961</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45954.377056712961</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45954.377056712961</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45954.377056712961</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45954.377056712961</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45954.377056712961</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45954.377056712961</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45954.377056712961</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45954.377056712961</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45954.377056712961</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45954.377056712961</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45954.377056712961</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45954.377056712961</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45954.377056712961</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45954.377056712961</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45954.377056712961</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45954.377056712961</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45954.377056712961</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45954.377056712961</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45954.377056712961</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45954.377056712961</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45954.377056712961</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45954.377056712961</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45954.377056712961</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45954.377056712961</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45954.377056712961</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45954.377056712961</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45954.377056712961</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45954.377056712961</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45954.377056712961</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45954.377056712961</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45954.377056712961</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45954.377056712961</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45954.377056712961</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45954.377056712961</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45954.377056712961</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45954.377056712961</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45954.377056712961</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45954.377056712961</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45954.377056712961</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45954.377056712961</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45954.377056712961</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45954.377056712961</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45954.377056712961</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45954.377056712961</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45954.377056712961</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45954.377056712961</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45954.377056712961</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45954.377056712961</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45954.377056712961</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45954.377056712961</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45954.377056712961</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45954.377056712961</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45954.377056712961</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45954.377056712961</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45954.377056712961</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45954.377056712961</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45954.377056712961</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45954.377056712961</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45954.377056712961</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45954.377056712961</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45954.377056712961</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45954.377056712961</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45954.377056712961</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45954.377056712961</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45954.377056712961</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45954.377056712961</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45954.377056712961</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45954.377056712961</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45954.377056712961</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45954.377056712961</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45954.377056712961</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45954.377056712961</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45954.377056712961</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45954.377056712961</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45954.377056712961</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45954.377056712961</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45954.377056712961</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45954.377056712961</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45954.377056712961</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45954.377056712961</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45954.377056712961</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45954.377056712961</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45954.377056712961</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45954.377056712961</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45954.377056712961</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45954.377056712961</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45954.377056712961</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45954.377056712961</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45954.377056712961</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45954.377056712961</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45954.377056712961</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45954.377056712961</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45954.377056712961</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45954.377056712961</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45954.377056712961</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45954.377056712961</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45954.377056712961</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45954.377056712961</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45954.377056712961</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45954.377056712961</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45954.377056712961</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45954.377056712961</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45954.377056712961</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45954.377056712961</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45954.377056712961</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45954.377056712961</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45954.377056712961</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45954.377056712961</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45954.377056712961</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45954.377056712961</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45954.377056712961</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45954.377056712961</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45954.377056712961</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45954.377056712961</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45954.377056712961</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45954.377056712961</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45954.377056712961</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45954.377056712961</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45954.377056712961</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45954.377056712961</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45954.377056712961</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45954.377056712961</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45954.377056712961</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45954.377056712961</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45954.377056712961</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45954.377056712961</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45954.377056712961</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45954.377056712961</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45954.377056712961</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45954.377056712961</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45954.377056712961</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45954.377056712961</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45954.377056712961</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45954.377056712961</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45954.377056712961</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45954.377056712961</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45954.377056712961</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45954.377056712961</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45954.377056712961</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45954.377056712961</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45954.377056712961</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45954.377056712961</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45954.377056712961</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45954.377056712961</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45954.377056712961</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45954.377056712961</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45954.377056712961</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45954.377056712961</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45954.377056712961</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45954.377056712961</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45954.377056712961</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45954.377056712961</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45954.377056712961</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45954.377056712961</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45954.377056712961</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45954.377056712961</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45954.377056712961</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45954.377056712961</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45954.377056712961</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45954.377056712961</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45954.377056712961</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45954.377056712961</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45954.377056712961</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45954.377056712961</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45954.377056712961</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45954.377056712961</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45954.377056712961</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45954.377056712961</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45954.377056712961</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45954.377056712961</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45954.377056712961</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45954.377056712961</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45954.377056712961</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45954.377056712961</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45954.377056712961</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45954.377056712961</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45954.377056712961</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45954.377056712961</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45954.377056712961</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45954.377056712961</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45954.377056712961</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45954.377056712961</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45954.377056712961</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45954.377056712961</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45954.377056712961</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45954.377056712961</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45954.377056712961</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45954.377056712961</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45954.377056712961</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45954.377056712961</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45954.377056712961</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45954.377056712961</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45954.377056712961</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45954.377056712961</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45954.377056712961</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45954.377056712961</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45954.377056712961</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45954.377056712961</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45954.377056712961</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45954.377056712961</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45954.377056712961</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45954.377056712961</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45954.377056712961</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45954.377056712961</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45954.377056712961</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45954.377056712961</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45954.377056712961</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45954.377056712961</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45954.377056712961</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45954.377056712961</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45954.377056712961</v>
      </c>
      <c r="H484" s="160"/>
      <c r="I484" s="159" t="str">
        <f>IFERROR(VLOOKUP(D484,DB!A:F,6,0),"")</f>
        <v/>
      </c>
      <c r="J484" s="159" t="str">
        <f>IFERROR(VLOOKUP(D484,DB!A:G,7,0),"")</f>
        <v/>
      </c>
      <c r="K484" s="159"/>
      <c r="L484" s="159" t="str">
        <f>IFERROR(VLOOKUP(D484,DB!A:I,9,0),"")</f>
        <v/>
      </c>
    </row>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4" ht="15"/>
    <row r="595" ht="15"/>
    <row r="597" ht="15"/>
    <row r="598" ht="15"/>
    <row r="599" ht="15"/>
    <row r="600" ht="15"/>
    <row r="602" ht="15"/>
    <row r="603" ht="15"/>
    <row r="610" ht="15"/>
    <row r="611" ht="15"/>
    <row r="612" ht="15"/>
    <row r="613" ht="15"/>
    <row r="614" ht="15"/>
    <row r="615" ht="15"/>
    <row r="618" ht="15"/>
    <row r="619" ht="15"/>
    <row r="620" ht="15"/>
    <row r="621" ht="15"/>
    <row r="622" ht="15"/>
    <row r="623" ht="15"/>
    <row r="624" ht="15"/>
    <row r="625" ht="15"/>
    <row r="626" ht="15"/>
    <row r="627" ht="15"/>
    <row r="628" ht="15"/>
    <row r="629"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5" ht="15"/>
    <row r="686" ht="15"/>
    <row r="723" ht="15"/>
    <row r="724" ht="15"/>
    <row r="725" ht="15"/>
    <row r="726" ht="15"/>
    <row r="727" ht="15"/>
    <row r="728" ht="15"/>
    <row r="729" ht="15"/>
    <row r="730" ht="15"/>
    <row r="731" ht="15"/>
    <row r="732"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3" ht="15"/>
    <row r="814" ht="15"/>
    <row r="815" ht="15"/>
    <row r="817" ht="15"/>
    <row r="818"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1" ht="15"/>
    <row r="852" ht="15"/>
    <row r="1022" ht="15"/>
    <row r="1023" ht="15"/>
    <row r="1024" ht="15"/>
    <row r="1025" ht="15"/>
    <row r="1026" ht="15"/>
    <row r="1027" ht="15"/>
    <row r="1033" ht="15"/>
    <row r="1034" ht="15"/>
    <row r="1035" ht="15"/>
    <row r="1036" ht="15"/>
    <row r="1037" ht="15"/>
    <row r="1038" ht="15"/>
    <row r="1039"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90" ht="15"/>
    <row r="1091" ht="15"/>
    <row r="1097" ht="15"/>
    <row r="1098" ht="15"/>
    <row r="1100" ht="15"/>
    <row r="1101" ht="15"/>
    <row r="1102" ht="15"/>
    <row r="1103" ht="15"/>
    <row r="1104" ht="15"/>
    <row r="1105" ht="15"/>
    <row r="1106" ht="15"/>
    <row r="1108" ht="15"/>
    <row r="1109" ht="15"/>
    <row r="1110"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0" ht="15"/>
    <row r="1181" ht="15"/>
    <row r="1182" ht="15"/>
    <row r="1183" ht="15"/>
    <row r="1184" ht="15"/>
    <row r="1185" ht="15"/>
    <row r="1186" ht="15"/>
    <row r="1187" ht="15"/>
    <row r="1188" ht="15"/>
    <row r="1189" ht="15"/>
    <row r="1190" ht="15"/>
    <row r="1191" ht="15"/>
    <row r="1192" ht="15"/>
    <row r="1194" ht="15"/>
    <row r="1195" ht="15"/>
    <row r="1196" ht="15"/>
    <row r="1197" ht="15"/>
    <row r="1198" ht="15"/>
    <row r="1199" ht="15"/>
    <row r="1200" ht="15"/>
    <row r="1201" ht="15"/>
    <row r="1202" ht="15"/>
    <row r="1203" ht="15"/>
    <row r="1204" ht="15"/>
    <row r="1205" ht="15"/>
    <row r="1208" ht="15"/>
    <row r="1209" ht="15"/>
    <row r="1210" ht="15"/>
    <row r="1211" ht="15"/>
    <row r="1212" ht="15"/>
    <row r="1213" ht="15"/>
    <row r="1214" ht="15"/>
    <row r="1216" ht="15"/>
    <row r="1217" ht="15"/>
    <row r="1218" ht="15"/>
    <row r="1219" ht="15"/>
    <row r="1220" ht="15"/>
    <row r="1221" ht="15"/>
    <row r="1222" ht="15"/>
    <row r="1223" ht="15"/>
    <row r="1224" ht="15"/>
    <row r="1225" ht="15"/>
    <row r="1226" ht="15"/>
    <row r="1228" ht="15"/>
    <row r="1229" ht="15"/>
    <row r="1230" ht="15"/>
    <row r="1231" ht="15"/>
    <row r="1232" ht="15"/>
    <row r="1233" ht="15"/>
    <row r="1234" ht="15"/>
    <row r="1235" ht="15"/>
    <row r="1236" ht="15"/>
    <row r="1237" ht="15"/>
    <row r="1245" ht="15"/>
    <row r="1246" ht="15"/>
    <row r="1249" ht="15"/>
    <row r="1250" ht="15"/>
    <row r="1251" ht="15"/>
    <row r="1252" ht="15"/>
    <row r="1253" ht="15"/>
    <row r="1254" ht="15"/>
    <row r="1255" ht="15"/>
    <row r="1256" ht="15"/>
    <row r="1259" ht="15"/>
    <row r="1260" ht="15"/>
    <row r="1261" ht="15"/>
    <row r="1262" ht="15"/>
    <row r="1263" ht="15"/>
    <row r="1264" ht="15"/>
    <row r="1265" ht="15"/>
    <row r="1266" ht="15"/>
    <row r="1267" ht="15"/>
    <row r="1268" ht="15"/>
    <row r="1269" ht="15"/>
    <row r="1270" ht="15"/>
    <row r="1272" ht="15"/>
    <row r="1273" ht="15"/>
    <row r="1274" ht="15"/>
    <row r="1277" ht="15"/>
    <row r="1279" ht="15"/>
    <row r="1281" ht="15"/>
    <row r="1284" ht="15"/>
    <row r="1285" ht="15"/>
    <row r="1286" ht="15"/>
    <row r="1288" ht="15"/>
    <row r="1290" ht="15"/>
    <row r="1291" ht="15"/>
    <row r="1292" ht="15"/>
    <row r="1293" ht="15"/>
    <row r="1294" ht="15"/>
    <row r="1296" ht="15"/>
    <row r="1297" ht="15"/>
    <row r="1298" ht="15"/>
    <row r="1299" ht="15"/>
    <row r="1301" ht="15"/>
    <row r="1303" ht="15"/>
    <row r="1304" ht="15"/>
    <row r="1306" ht="15"/>
    <row r="1307" ht="15"/>
    <row r="1308" ht="15"/>
    <row r="1309" ht="15"/>
    <row r="1311" ht="15"/>
    <row r="1313" ht="15"/>
    <row r="1314" ht="15"/>
    <row r="1315" ht="15"/>
    <row r="1316"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45954.377056712961</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45954.377056712961</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45954.377056712961</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45954.377056712961</v>
      </c>
      <c r="H5" s="108"/>
      <c r="I5" s="104" t="str">
        <f>IFERROR(VLOOKUP(D5,DB!A:F,6,0),"")</f>
        <v/>
      </c>
      <c r="J5" s="103" t="str">
        <f>IFERROR(VLOOKUP(D5,DB!A:G,7,0),"")</f>
        <v/>
      </c>
      <c r="K5" s="109"/>
      <c r="L5" s="110" t="str">
        <f>IFERROR(VLOOKUP(D5,DB!A:I,9,0),"")</f>
        <v/>
      </c>
    </row>
    <row r="6" spans="1:16383" ht="31.5" customHeight="1">
      <c r="A6" s="105"/>
      <c r="B6" s="104" t="str">
        <f>IFERROR(VLOOKUP(D6,DB!A:K,11,0),"")</f>
        <v/>
      </c>
      <c r="C6" s="106"/>
      <c r="D6"/>
      <c r="E6" s="107"/>
      <c r="F6" s="108"/>
      <c r="G6" s="77">
        <f ca="1">IFERROR(NOW()-F6,"-")</f>
        <v>45954.377056712961</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45954.377056712961</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45954.377056712961</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45954.377056712961</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45954.377056712961</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45954.377056712961</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45954.377056712961</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45954.377056712961</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45954.377056712961</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45954.377056712961</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45954.377056712961</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45954.377056712961</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45954.377056712961</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45954.377056712961</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45954.377056712961</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45954.377056712961</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45954.377056712961</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45954.377056712961</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45954.377056712961</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45954.377056712961</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45954.377056712961</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45954.377056712961</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45954.377056712961</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45954.377056712961</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45954.377056712961</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45954.377056712961</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45954.377056712961</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45954.377056712961</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45954.377056712961</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45954.377056712961</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45954.377056712961</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45954.377056712961</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45954.377056712961</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45954.377056712961</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45954.377056712961</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45954.377056712961</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45954.377056712961</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45954.377056712961</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45954.377056712961</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45954.377056712961</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45954.377056712961</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45954.377056712961</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45954.377056712961</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45954.377056712961</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45954.377056712961</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45954.377056712961</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45954.377056712961</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45954.377056712961</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45954.377056712961</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45954.377056712961</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45954.377056712961</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45954.377056712961</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45954.377056712961</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45954.377056712961</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45954.377056712961</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45954.377056712961</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45954.377056712961</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45954.377056712961</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45954.377056712961</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45954.377056712961</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45954.377056712961</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45954.377056712961</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45954.377056712961</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45954.377056712961</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45954.377056712961</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45954.377056712961</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45954.377056712961</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45954.377056712961</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45954.377056712961</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45954.377056712961</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45954.377056712961</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45954.377056712961</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45954.377056712961</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45954.377056712961</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45954.377056712961</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45954.377056712961</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45954.377056712961</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45954.377056712961</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45954.377056712961</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45954.377056712961</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45954.377056712961</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45954.377056712961</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45954.377056712961</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45954.377056712961</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45954.377056712961</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45954.377056712961</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45954.377056712961</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45954.377056712961</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45954.377056712961</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45954.377056712961</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45954.377056712961</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45954.377056712961</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45954.377056712961</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45954.377056712961</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45954.377056712961</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45954.377056712961</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45954.377056712961</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45954.377056712961</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45954.377056712961</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45954.377056712961</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45954.377056712961</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45954.377056712961</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45954.377056712961</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45954.377056712961</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45954.377056712961</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45954.377056712961</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45954.377056712961</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45954.377056712961</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45954.377056712961</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45954.377056712961</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45954.377056712961</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45954.377056712961</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45954.377056712961</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45954.377056712961</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45954.377056712961</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45954.377056712961</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45954.377056712961</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45954.377056712961</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45954.377056712961</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45954.377056712961</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45954.377056712961</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45954.377056712961</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45954.377056712961</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45954.377056712961</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45954.377056712961</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45954.377056712961</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45954.377056712961</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45954.377056712961</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45954.377056712961</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45954.377056712961</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45954.377056712961</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45954.377056712961</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45954.377056712961</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45954.377056712961</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45954.377056712961</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45954.377056712961</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45954.377056712961</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45954.377056712961</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45954.377056712961</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45954.377056712961</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45954.377056712961</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45954.377056712961</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45954.377056712961</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2025-10-24T06:05:00Z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