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0" documentId="120_S{2AC9BD13-BADA-5192-A53E-5A8FF88502F6}" xr6:coauthVersionLast="47" xr6:coauthVersionMax="47" xr10:uidLastSave="{F2AE555E-2D12-4FAE-87DD-E932EB83836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35" i="9"/>
  <c r="B36" i="9"/>
  <c r="B37" i="9"/>
  <c r="B38" i="9"/>
  <c r="B39" i="9"/>
  <c r="B40" i="9"/>
  <c r="B41" i="9"/>
  <c r="B42" i="9"/>
  <c r="B43" i="9"/>
  <c r="B44" i="9"/>
  <c r="B45" i="9"/>
  <c r="B46" i="9"/>
  <c r="B47" i="9"/>
  <c r="B48" i="9"/>
  <c r="B49" i="9"/>
  <c r="B50" i="9"/>
  <c r="B51" i="9"/>
  <c r="B52" i="9"/>
  <c r="B53" i="9"/>
  <c r="B54" i="9"/>
  <c r="G35" i="9"/>
  <c r="G36" i="9"/>
  <c r="G37" i="9"/>
  <c r="G38" i="9"/>
  <c r="G39" i="9"/>
  <c r="G40" i="9"/>
  <c r="G41" i="9"/>
  <c r="G42" i="9"/>
  <c r="G43" i="9"/>
  <c r="G44" i="9"/>
  <c r="G45" i="9"/>
  <c r="G46" i="9"/>
  <c r="G47" i="9"/>
  <c r="G48" i="9"/>
  <c r="G49" i="9"/>
  <c r="G50" i="9"/>
  <c r="G51" i="9"/>
  <c r="G52" i="9"/>
  <c r="G53" i="9"/>
  <c r="G54" i="9"/>
  <c r="I35" i="9"/>
  <c r="I36" i="9"/>
  <c r="I37" i="9"/>
  <c r="I38" i="9"/>
  <c r="I39" i="9"/>
  <c r="I40" i="9"/>
  <c r="I41" i="9"/>
  <c r="I42" i="9"/>
  <c r="I43" i="9"/>
  <c r="I44" i="9"/>
  <c r="I45" i="9"/>
  <c r="I46" i="9"/>
  <c r="I47" i="9"/>
  <c r="I48" i="9"/>
  <c r="I49" i="9"/>
  <c r="I50" i="9"/>
  <c r="I51" i="9"/>
  <c r="I52" i="9"/>
  <c r="I53" i="9"/>
  <c r="I54" i="9"/>
  <c r="L35" i="9"/>
  <c r="L36" i="9"/>
  <c r="L37" i="9"/>
  <c r="L38" i="9"/>
  <c r="L39" i="9"/>
  <c r="L40" i="9"/>
  <c r="L41" i="9"/>
  <c r="L42" i="9"/>
  <c r="L43" i="9"/>
  <c r="L44" i="9"/>
  <c r="L45" i="9"/>
  <c r="L46" i="9"/>
  <c r="L47" i="9"/>
  <c r="L48" i="9"/>
  <c r="L49" i="9"/>
  <c r="L50" i="9"/>
  <c r="L51" i="9"/>
  <c r="L52" i="9"/>
  <c r="L53" i="9"/>
  <c r="L54" i="9"/>
  <c r="J35" i="9"/>
  <c r="J36" i="9"/>
  <c r="J37" i="9"/>
  <c r="J38" i="9"/>
  <c r="J39" i="9"/>
  <c r="J40" i="9"/>
  <c r="J41" i="9"/>
  <c r="J42" i="9"/>
  <c r="J43" i="9"/>
  <c r="J44" i="9"/>
  <c r="J45" i="9"/>
  <c r="J46" i="9"/>
  <c r="J47" i="9"/>
  <c r="J48" i="9"/>
  <c r="J49" i="9"/>
  <c r="J50" i="9"/>
  <c r="J51" i="9"/>
  <c r="J52" i="9"/>
  <c r="J53" i="9"/>
  <c r="J54"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B15" i="9"/>
  <c r="B16" i="9"/>
  <c r="B17" i="9"/>
  <c r="B18" i="9"/>
  <c r="B19" i="9"/>
  <c r="B20" i="9"/>
  <c r="B21" i="9"/>
  <c r="B22" i="9"/>
  <c r="B23" i="9"/>
  <c r="B24" i="9"/>
  <c r="B25" i="9"/>
  <c r="B26" i="9"/>
  <c r="B27" i="9"/>
  <c r="B28" i="9"/>
  <c r="B29" i="9"/>
  <c r="B30" i="9"/>
  <c r="B31" i="9"/>
  <c r="B32" i="9"/>
  <c r="B33" i="9"/>
  <c r="B34" i="9"/>
  <c r="G15" i="9"/>
  <c r="G16" i="9"/>
  <c r="G17" i="9"/>
  <c r="G18" i="9"/>
  <c r="G19" i="9"/>
  <c r="G20" i="9"/>
  <c r="G21" i="9"/>
  <c r="G22" i="9"/>
  <c r="G23" i="9"/>
  <c r="G24" i="9"/>
  <c r="G25" i="9"/>
  <c r="G26" i="9"/>
  <c r="G27" i="9"/>
  <c r="G28" i="9"/>
  <c r="G29" i="9"/>
  <c r="G30" i="9"/>
  <c r="G31" i="9"/>
  <c r="G32" i="9"/>
  <c r="G33" i="9"/>
  <c r="G34" i="9"/>
  <c r="B2" i="9"/>
  <c r="B3" i="9"/>
  <c r="B4" i="9"/>
  <c r="B5" i="9"/>
  <c r="B6" i="9"/>
  <c r="B7" i="9"/>
  <c r="B8" i="9"/>
  <c r="B9" i="9"/>
  <c r="B10" i="9"/>
  <c r="B11" i="9"/>
  <c r="B12" i="9"/>
  <c r="B13" i="9"/>
  <c r="B14" i="9"/>
  <c r="G14" i="9"/>
  <c r="G13" i="9"/>
  <c r="G12" i="9"/>
  <c r="G11" i="9"/>
  <c r="G10" i="9"/>
  <c r="G9" i="9"/>
  <c r="G8" i="9"/>
  <c r="G7" i="9"/>
  <c r="G6" i="9"/>
  <c r="G5" i="9"/>
  <c r="G4" i="9"/>
  <c r="G3" i="9"/>
  <c r="G2" i="9"/>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4" i="4"/>
  <c r="J4" i="4"/>
  <c r="I4" i="4"/>
  <c r="G4" i="4"/>
  <c r="B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<sst xmlns="http://schemas.openxmlformats.org/spreadsheetml/2006/main" count="180287" uniqueCount="39129">
  <si>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</si>
  <si>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</si>
  <si>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</si>
  <si>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</si>
  <si>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</si>
  <si>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</si>
  <si>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</si>
  <si>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</si>
  <si>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</si>
  <si>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</si>
  <si>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</si>
  <si>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</si>
  <si>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</si>
  <si>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</si>
  <si>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</si>
  <si>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</si>
  <si>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</si>
  <si>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</si>
  <si>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</si>
  <si>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</si>
  <si>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</si>
  <si>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</si>
  <si>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</si>
  <si>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</si>
  <si>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</si>
  <si>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</si>
  <si>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</si>
  <si>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</si>
  <si>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</si>
  <si>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</si>
  <si>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</si>
  <si>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</si>
  <si>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</si>
  <si>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</si>
  <si>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</si>
  <si>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</si>
  <si>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</si>
  <si>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</si>
  <si>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</si>
  <si>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</si>
  <si>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</si>
  <si>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</si>
  <si>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</si>
  <si>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</si>
  <si>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</si>
  <si>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</si>
  <si>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</si>
  <si>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</si>
  <si>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</si>
  <si>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</si>
  <si>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</si>
  <si>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</si>
  <si>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</si>
  <si>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</si>
  <si>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</si>
  <si>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</si>
  <si>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</si>
  <si>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</si>
  <si>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</si>
  <si>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</si>
  <si>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</si>
  <si>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</si>
  <si>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</si>
  <si>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</si>
  <si>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</si>
  <si>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</si>
  <si>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</si>
  <si>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</si>
  <si>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</si>
  <si>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</si>
  <si>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</si>
  <si>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</si>
  <si>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</si>
  <si>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</si>
  <si>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</si>
  <si>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</si>
  <si>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</si>
  <si>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</si>
  <si>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</si>
  <si>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</si>
  <si>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</si>
  <si>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</si>
  <si>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</si>
  <si>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</si>
  <si>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</si>
  <si>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</si>
  <si>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</si>
  <si>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</si>
  <si>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</si>
  <si>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</si>
  <si>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</si>
  <si>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</si>
  <si>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</si>
  <si>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</si>
  <si>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</si>
  <si>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</si>
  <si>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</si>
  <si>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</si>
  <si>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</si>
  <si>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</si>
  <si>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</si>
  <si>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</si>
  <si>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</si>
  <si>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</si>
  <si>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</si>
  <si>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</si>
  <si>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</si>
  <si>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</si>
  <si>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</si>
  <si>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</si>
  <si>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</si>
  <si>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</si>
  <si>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</si>
  <si>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</si>
  <si>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</si>
  <si>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</si>
  <si>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</si>
  <si>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</si>
  <si>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</si>
  <si>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</si>
  <si>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</si>
  <si>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</si>
  <si>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</si>
  <si>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</si>
  <si>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</si>
  <si>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</si>
  <si>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</si>
  <si>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</si>
  <si>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</si>
  <si>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</si>
  <si>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</si>
  <si>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</si>
  <si>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</si>
  <si>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</si>
  <si>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</si>
  <si>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</si>
  <si>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</si>
  <si>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</si>
  <si>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</si>
  <si>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</si>
  <si>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</si>
  <si>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</si>
  <si>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</si>
  <si>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</si>
  <si>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</si>
  <si>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</si>
  <si>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</si>
  <si>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</si>
  <si>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</si>
  <si>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</si>
  <si>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</si>
  <si>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</si>
  <si>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</si>
  <si>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</si>
  <si>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</si>
  <si>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</si>
  <si>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</si>
  <si>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</si>
  <si>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</si>
  <si>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</si>
  <si>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</si>
  <si>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</si>
  <si>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</si>
  <si>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</si>
  <si>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</si>
  <si>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</si>
  <si>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</si>
  <si>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</si>
  <si>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</si>
  <si>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</si>
  <si>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</si>
  <si>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</si>
  <si>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</si>
  <si>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</si>
  <si>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</si>
  <si>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</si>
  <si>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</si>
  <si>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</si>
  <si>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</si>
  <si>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</si>
  <si>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</si>
  <si>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</si>
  <si>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</si>
  <si>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</si>
  <si>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</si>
  <si>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</si>
  <si>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</si>
  <si>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</si>
  <si>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</si>
  <si>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</si>
  <si>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</si>
  <si>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</si>
  <si>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</si>
  <si>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</si>
  <si>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</si>
  <si>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</si>
  <si>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</si>
  <si>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</si>
  <si>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</si>
  <si>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</si>
  <si>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</si>
  <si>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</si>
  <si>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</si>
  <si>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</si>
  <si>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</si>
  <si>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</si>
  <si>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</si>
  <si>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</si>
  <si>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</si>
  <si>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</si>
  <si>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</si>
  <si>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</si>
  <si>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</si>
  <si>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</si>
  <si>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</si>
  <si>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</si>
  <si>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</si>
  <si>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</si>
  <si>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</si>
  <si>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</si>
  <si>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</si>
  <si>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</si>
  <si>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</si>
  <si>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</si>
  <si>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</si>
  <si>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</si>
  <si>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</si>
  <si>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</si>
  <si>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</si>
  <si>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</si>
  <si>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</si>
  <si>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</si>
  <si>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</si>
  <si>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</si>
  <si>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</si>
  <si>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</si>
  <si>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</si>
  <si>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</si>
  <si>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</si>
  <si>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</si>
  <si>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</si>
  <si>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</si>
  <si>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</si>
  <si>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</si>
  <si>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</si>
  <si>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</si>
  <si>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</si>
  <si>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</si>
  <si>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</si>
  <si>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</si>
  <si>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</si>
  <si>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</si>
  <si>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</si>
  <si>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</si>
  <si>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</si>
  <si>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</si>
  <si>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</si>
  <si>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</si>
  <si>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</si>
  <si>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</si>
  <si>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</si>
  <si>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</si>
  <si>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</si>
  <si>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</si>
  <si>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</si>
  <si>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</si>
  <si>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</si>
  <si>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</si>
  <si>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</si>
  <si>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</si>
  <si>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</si>
  <si>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</si>
  <si>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</si>
  <si>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</si>
  <si>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</si>
  <si>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</si>
  <si>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</si>
  <si>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</si>
  <si>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</si>
  <si>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</si>
  <si>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</si>
  <si>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</si>
  <si>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</si>
  <si>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</si>
  <si>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</si>
  <si>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</si>
  <si>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</si>
  <si>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</si>
  <si>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</si>
  <si>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</si>
  <si>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</si>
  <si>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</si>
  <si>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</si>
  <si>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</si>
  <si>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</si>
  <si>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</si>
  <si>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</si>
  <si>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</si>
  <si>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</si>
  <si>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</si>
  <si>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</si>
  <si>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</si>
  <si>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</si>
  <si>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</si>
  <si>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</si>
  <si>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</si>
  <si>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</si>
  <si>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</si>
  <si>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</si>
  <si>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</si>
  <si>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</si>
  <si>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</si>
  <si>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</si>
  <si>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</si>
  <si>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</si>
  <si>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</si>
  <si>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</si>
  <si>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</si>
  <si>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</si>
  <si>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</si>
  <si>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</si>
  <si>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</si>
  <si>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</si>
  <si>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</si>
  <si>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</si>
  <si>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</si>
  <si>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</si>
  <si>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</si>
  <si>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</si>
  <si>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</si>
  <si>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</si>
  <si>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</si>
  <si>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</si>
  <si>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</si>
  <si>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</si>
  <si>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</si>
  <si>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</si>
  <si>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</si>
  <si>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</si>
  <si>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</si>
  <si>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</si>
  <si>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</si>
  <si>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</si>
  <si>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</si>
  <si>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</si>
  <si>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</si>
  <si>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</si>
  <si>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</si>
  <si>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</si>
  <si>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</si>
  <si>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</si>
  <si>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</si>
  <si>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</si>
  <si>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</si>
  <si>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</si>
  <si>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</si>
  <si>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</si>
  <si>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</si>
  <si>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</si>
  <si>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</si>
  <si>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</si>
  <si>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</si>
  <si>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</si>
  <si>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</si>
  <si>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</si>
  <si>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</si>
  <si>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</si>
  <si>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</si>
  <si>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</si>
  <si>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</si>
  <si>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</si>
  <si>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</si>
  <si>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</si>
  <si>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</si>
  <si>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</si>
  <si>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</si>
  <si>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</si>
  <si>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</si>
  <si>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</si>
  <si>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</si>
  <si>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</si>
  <si>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</si>
  <si>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</si>
  <si>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</si>
  <si>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</si>
  <si>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</si>
  <si>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</si>
  <si>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</si>
  <si>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</si>
  <si>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</si>
  <si>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</si>
  <si>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</si>
  <si>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</si>
  <si>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</si>
  <si>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</si>
  <si>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</si>
  <si>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</si>
  <si>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</si>
  <si>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</si>
  <si>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</si>
  <si>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</si>
  <si>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</si>
  <si>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</si>
  <si>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</si>
  <si>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</si>
  <si>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</si>
  <si>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</si>
  <si>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</si>
  <si>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</si>
  <si>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</si>
  <si>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</si>
  <si>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</si>
  <si>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</si>
  <si>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</si>
  <si>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</si>
  <si>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</si>
  <si>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</si>
  <si>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</si>
  <si>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</si>
  <si>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</si>
  <si>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</si>
  <si>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</si>
  <si>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</si>
  <si>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</si>
  <si>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</si>
  <si>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</si>
  <si>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</si>
  <si>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</si>
  <si>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</si>
  <si>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</si>
  <si>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</si>
  <si>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</si>
  <si>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</si>
  <si>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</si>
  <si>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</si>
  <si>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</si>
  <si>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</si>
  <si>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</si>
  <si>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</si>
  <si>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</si>
  <si>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</si>
  <si>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</si>
  <si>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</si>
  <si>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</si>
  <si>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</si>
  <si>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</si>
  <si>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</si>
  <si>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</si>
  <si>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</si>
  <si>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</si>
  <si>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</si>
  <si>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</si>
  <si>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</si>
  <si>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</si>
  <si>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</si>
  <si>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</si>
  <si>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</si>
  <si>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</si>
  <si>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</si>
  <si>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</si>
  <si>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</si>
  <si>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</si>
  <si>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</si>
  <si>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</si>
  <si>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</si>
  <si>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</si>
  <si>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</si>
  <si>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</si>
  <si>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</si>
  <si>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</si>
  <si>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</si>
  <si>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</si>
  <si>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</si>
  <si>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</si>
  <si>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</si>
  <si>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</si>
  <si>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</si>
  <si>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</si>
  <si>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</si>
  <si>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</si>
  <si>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</si>
  <si>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</si>
  <si>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</si>
  <si>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</si>
  <si>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</si>
  <si>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</si>
  <si>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</si>
  <si>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</si>
  <si>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</si>
  <si>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</si>
  <si>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</si>
  <si>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</si>
  <si>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</si>
  <si>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</si>
  <si>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</si>
  <si>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</si>
  <si>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</si>
  <si>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</si>
  <si>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</si>
  <si>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</si>
  <si>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</si>
  <si>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</si>
  <si>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</si>
  <si>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</si>
  <si>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</si>
  <si>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</si>
  <si>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</si>
  <si>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</si>
  <si>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</si>
  <si>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</si>
  <si>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</si>
  <si>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</si>
  <si>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</si>
  <si>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</si>
  <si>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</si>
  <si>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</si>
  <si>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</si>
  <si>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</si>
  <si>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</si>
  <si>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</si>
  <si>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</si>
  <si>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</si>
  <si>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</si>
  <si>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</si>
  <si>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</si>
  <si>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</si>
  <si>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</si>
  <si>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</si>
  <si>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</si>
  <si>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</si>
  <si>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</si>
  <si>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</si>
  <si>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</si>
  <si>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</si>
  <si>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</si>
  <si>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</si>
  <si>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</si>
  <si>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</si>
  <si>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</si>
  <si>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</si>
  <si>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</si>
  <si>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</si>
  <si>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</si>
  <si>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</si>
  <si>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</si>
  <si>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</si>
  <si>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</si>
  <si>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</si>
  <si>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</si>
  <si>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</si>
  <si>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</si>
  <si>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</si>
  <si>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</si>
  <si>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</si>
  <si>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</si>
  <si>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</si>
  <si>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</si>
  <si>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</si>
  <si>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</si>
  <si>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</si>
  <si>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</si>
  <si>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</si>
  <si>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</si>
  <si>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</si>
  <si>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</si>
  <si>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</si>
  <si>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</si>
  <si>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</si>
  <si>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</si>
  <si>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</si>
  <si>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</si>
  <si>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</si>
  <si>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</si>
  <si>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</si>
  <si>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</si>
  <si>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</si>
  <si>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</si>
  <si>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</si>
  <si>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</si>
  <si>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</si>
  <si>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</si>
  <si>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</si>
  <si>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</si>
  <si>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</si>
  <si>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</si>
  <si>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</si>
  <si>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</si>
  <si>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</si>
  <si>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</si>
  <si>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</si>
  <si>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</si>
  <si>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</si>
  <si>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</si>
  <si>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</si>
  <si>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</si>
  <si>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</si>
  <si>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</si>
  <si>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</si>
  <si>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</si>
  <si>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</si>
  <si>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</si>
  <si>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</si>
  <si>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</si>
  <si>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</si>
  <si>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</si>
  <si>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</si>
  <si>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</si>
  <si>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</si>
  <si>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</si>
  <si>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</si>
  <si>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</si>
  <si>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</si>
  <si>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</si>
  <si>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</si>
  <si>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</si>
  <si>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</si>
  <si>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</si>
  <si>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</si>
  <si>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</si>
  <si>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</si>
  <si>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</si>
  <si>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</si>
  <si>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</si>
  <si>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</si>
  <si>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</si>
  <si>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</si>
  <si>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</si>
  <si>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</si>
  <si>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</si>
  <si>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</si>
  <si>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</si>
  <si>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</si>
  <si>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</si>
  <si>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</si>
  <si>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</si>
  <si>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</si>
  <si>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</si>
  <si>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</si>
  <si>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</si>
  <si>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</si>
  <si>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</si>
  <si>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</si>
  <si>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</si>
  <si>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</si>
  <si>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</si>
  <si>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</si>
  <si>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</si>
  <si>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</si>
  <si>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</si>
  <si>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</si>
  <si>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</si>
  <si>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</si>
  <si>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</si>
  <si>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</si>
  <si>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</si>
  <si>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</si>
  <si>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</si>
  <si>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</si>
  <si>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</si>
  <si>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</si>
  <si>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</si>
  <si>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</si>
  <si>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</si>
  <si>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</si>
  <si>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</si>
  <si>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</si>
  <si>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</si>
  <si>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</si>
  <si>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</si>
  <si>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</si>
  <si>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</si>
  <si>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</si>
  <si>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</si>
  <si>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</si>
  <si>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</si>
  <si>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</si>
  <si>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</si>
  <si>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</si>
  <si>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</si>
  <si>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</si>
  <si>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</si>
  <si>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</si>
  <si>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</si>
  <si>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</si>
  <si>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</si>
  <si>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</si>
  <si>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</si>
  <si>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</si>
  <si>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</si>
  <si>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</si>
  <si>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</si>
  <si>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</si>
  <si>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</si>
  <si>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</si>
  <si>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</si>
  <si>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</si>
  <si>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</si>
  <si>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</si>
  <si>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</si>
  <si>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</si>
  <si>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</si>
  <si>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</si>
  <si>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</si>
  <si>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</si>
  <si>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</si>
  <si>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</si>
  <si>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</si>
  <si>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</si>
  <si>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</si>
  <si>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</si>
  <si>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</si>
  <si>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</si>
  <si>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</si>
  <si>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</si>
  <si>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</si>
  <si>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</si>
  <si>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</si>
  <si>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</si>
  <si>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</si>
  <si>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</si>
  <si>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</si>
  <si>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</si>
  <si>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</si>
  <si>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</si>
  <si>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</si>
  <si>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</si>
  <si>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</si>
  <si>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</si>
  <si>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</si>
  <si>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</si>
  <si>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</si>
  <si>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</si>
  <si>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</si>
  <si>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</si>
  <si>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</si>
  <si>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</si>
  <si>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</si>
  <si>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</si>
  <si>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</si>
  <si>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</si>
  <si>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</si>
  <si>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</si>
  <si>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</si>
  <si>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</si>
  <si>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</si>
  <si>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</si>
  <si>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</si>
  <si>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</si>
  <si>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</si>
  <si>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</si>
  <si>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</si>
  <si>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</si>
  <si>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</si>
  <si>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</si>
  <si>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</si>
  <si>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</si>
  <si>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</si>
  <si>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</si>
  <si>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</si>
  <si>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</si>
  <si>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</si>
  <si>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</si>
  <si>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</si>
  <si>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</si>
  <si>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</si>
  <si>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</si>
  <si>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</si>
  <si>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</si>
  <si>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</si>
  <si>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</si>
  <si>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</si>
  <si>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</si>
  <si>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</si>
  <si>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</si>
  <si>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</si>
  <si>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</si>
  <si>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</si>
  <si>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</si>
  <si>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</si>
  <si>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</si>
  <si>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</si>
  <si>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</si>
  <si>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</si>
  <si>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</si>
  <si>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</si>
  <si>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</si>
  <si>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</si>
  <si>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</si>
  <si>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</si>
  <si>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</si>
  <si>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</si>
  <si>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</si>
  <si>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</si>
  <si>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</si>
  <si>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</si>
  <si>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</si>
  <si>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</si>
  <si>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</si>
  <si>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</si>
  <si>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</si>
  <si>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</si>
  <si>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</si>
  <si>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</si>
  <si>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</si>
  <si>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</si>
  <si>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</si>
  <si>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</si>
  <si>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</si>
  <si>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</si>
  <si>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</si>
  <si>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</si>
  <si>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</si>
  <si>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</si>
  <si>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</si>
  <si>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</si>
  <si>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</si>
  <si>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</si>
  <si>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</si>
  <si>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</si>
  <si>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</si>
  <si>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</si>
  <si>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</si>
  <si>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</si>
  <si>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</si>
  <si>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</si>
  <si>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</si>
  <si>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</si>
  <si>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</si>
  <si>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</si>
  <si>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</si>
  <si>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</si>
  <si>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</si>
  <si>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</si>
  <si>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</si>
  <si>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</si>
  <si>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</si>
  <si>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</si>
  <si>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</si>
  <si>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</si>
  <si>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</si>
  <si>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</si>
  <si>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</si>
  <si>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</si>
  <si>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</si>
  <si>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</si>
  <si>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</si>
  <si>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</si>
  <si>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</si>
  <si>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</si>
  <si>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</si>
  <si>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</si>
  <si>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</si>
  <si>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</si>
  <si>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</si>
  <si>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</si>
  <si>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</si>
  <si>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</si>
  <si>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</si>
  <si>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</si>
  <si>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</si>
  <si>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</si>
  <si>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</si>
  <si>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</si>
  <si>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</si>
  <si>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</si>
  <si>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</si>
  <si>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</si>
  <si>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</si>
  <si>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</si>
  <si>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</si>
  <si>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</si>
  <si>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</si>
  <si>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</si>
  <si>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</si>
  <si>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</si>
  <si>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</si>
  <si>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</si>
  <si>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</si>
  <si>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</si>
  <si>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</si>
  <si>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</si>
  <si>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</si>
  <si>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</si>
  <si>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</si>
  <si>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</si>
  <si>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</si>
  <si>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</si>
  <si>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</si>
  <si>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</si>
  <si>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</si>
  <si>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</si>
  <si>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</si>
  <si>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</si>
  <si>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</si>
  <si>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</si>
  <si>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</si>
  <si>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</si>
  <si>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</si>
  <si>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</si>
  <si>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</si>
  <si>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</si>
  <si>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</si>
  <si>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</si>
  <si>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</si>
  <si>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</si>
  <si>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</si>
  <si>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</si>
  <si>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</si>
  <si>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</si>
  <si>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</si>
  <si>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</si>
  <si>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</si>
  <si>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</si>
  <si>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</si>
  <si>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</si>
  <si>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</si>
  <si>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</si>
  <si>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</si>
  <si>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</si>
  <si>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</si>
  <si>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</si>
  <si>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</si>
  <si>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</si>
  <si>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</si>
  <si>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</si>
  <si>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</si>
  <si>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</si>
  <si>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</si>
  <si>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</si>
  <si>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</si>
  <si>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</si>
  <si>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</si>
  <si>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</si>
  <si>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</si>
  <si>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</si>
  <si>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</si>
  <si>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</si>
  <si>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</si>
  <si>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</si>
  <si>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</si>
  <si>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</si>
  <si>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</si>
  <si>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</si>
  <si>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</si>
  <si>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</si>
  <si>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</si>
  <si>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</si>
  <si>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</si>
  <si>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</si>
  <si>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</si>
  <si>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</si>
  <si>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</si>
  <si>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</si>
  <si>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</si>
  <si>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</si>
  <si>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</si>
  <si>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</si>
  <si>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</si>
  <si>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</si>
  <si>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</si>
  <si>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</si>
  <si>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</si>
  <si>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</si>
  <si>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</si>
  <si>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</si>
  <si>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</si>
  <si>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</si>
  <si>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</si>
  <si>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</si>
  <si>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</si>
  <si>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</si>
  <si>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</si>
  <si>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</si>
  <si>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</si>
  <si>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</si>
  <si>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</si>
  <si>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</si>
  <si>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</si>
  <si>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</si>
  <si>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</si>
  <si>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</si>
  <si>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</si>
  <si>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</si>
  <si>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</si>
  <si>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</si>
  <si>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</si>
  <si>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</si>
  <si>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</si>
  <si>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</si>
  <si>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</si>
  <si>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</si>
  <si>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</si>
  <si>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</si>
  <si>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</si>
  <si>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</si>
  <si>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</si>
  <si>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</si>
  <si>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</si>
  <si>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</si>
  <si>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</si>
  <si>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</si>
  <si>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</si>
  <si>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</si>
  <si>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</si>
  <si>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</si>
  <si>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</si>
  <si>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</si>
  <si>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</si>
  <si>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</si>
  <si>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</si>
  <si>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</si>
  <si>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</si>
  <si>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</si>
  <si>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</si>
  <si>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</si>
  <si>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</si>
  <si>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</si>
  <si>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</si>
  <si>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</si>
  <si>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</si>
  <si>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</si>
  <si>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</si>
  <si>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</si>
  <si>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</si>
  <si>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</si>
  <si>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</si>
  <si>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</si>
  <si>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</si>
  <si>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</si>
  <si>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</si>
  <si>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</si>
  <si>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</si>
  <si>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</si>
  <si>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</si>
  <si>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</si>
  <si>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</si>
  <si>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</si>
  <si>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</si>
  <si>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</si>
  <si>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</si>
  <si>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</si>
  <si>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</si>
  <si>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</si>
  <si>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</si>
  <si>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</si>
  <si>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</si>
  <si>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</si>
  <si>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</si>
  <si>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</si>
  <si>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</si>
  <si>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</si>
  <si>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</si>
  <si>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</si>
  <si>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</si>
  <si>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</si>
  <si>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</si>
  <si>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</si>
  <si>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</si>
  <si>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</si>
  <si>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</si>
  <si>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</si>
  <si>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</si>
  <si>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</si>
  <si>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</si>
  <si>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</si>
  <si>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</si>
  <si>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</si>
  <si>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</si>
  <si>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</si>
  <si>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</si>
  <si>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</si>
  <si>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</si>
  <si>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</si>
  <si>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</si>
  <si>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</si>
  <si>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</si>
  <si>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</si>
  <si>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</si>
  <si>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</si>
  <si>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</si>
  <si>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</si>
  <si>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</si>
  <si>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</si>
  <si>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</si>
  <si>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</si>
  <si>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</si>
  <si>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</si>
  <si>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</si>
  <si>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</si>
  <si>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</si>
  <si>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</si>
  <si>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</si>
  <si>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</si>
  <si>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</si>
  <si>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</si>
  <si>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</si>
  <si>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</si>
  <si>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</si>
  <si>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</si>
  <si>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</si>
  <si>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</si>
  <si>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</si>
  <si>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</si>
  <si>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</si>
  <si>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</si>
  <si>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</si>
  <si>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</si>
  <si>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</si>
  <si>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</si>
  <si>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</si>
  <si>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</si>
  <si>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</si>
  <si>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</si>
  <si>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</si>
  <si>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</si>
  <si>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</si>
  <si>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</si>
  <si>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</si>
  <si>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</si>
  <si>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</si>
  <si>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</si>
  <si>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</si>
  <si>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</si>
  <si>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</si>
  <si>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</si>
  <si>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</si>
  <si>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</si>
  <si>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</si>
  <si>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</si>
  <si>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</si>
  <si>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</si>
  <si>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</si>
  <si>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</si>
  <si>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</si>
  <si>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</si>
  <si>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</si>
  <si>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</si>
  <si>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</si>
  <si>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</si>
  <si>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</si>
  <si>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</si>
  <si>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</si>
  <si>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</si>
  <si>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</si>
  <si>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</si>
  <si>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</si>
  <si>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</si>
  <si>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</si>
  <si>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</si>
  <si>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</si>
  <si>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</si>
  <si>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</si>
  <si>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</si>
  <si>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</si>
  <si>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</si>
  <si>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</si>
  <si>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</si>
  <si>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</si>
  <si>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</si>
  <si>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</si>
  <si>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</si>
  <si>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</si>
  <si>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</si>
  <si>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</si>
  <si>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</si>
  <si>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</si>
  <si>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</si>
  <si>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</si>
  <si>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</si>
  <si>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</si>
  <si>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</si>
  <si>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</si>
  <si>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</si>
  <si>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</si>
  <si>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</si>
  <si>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</si>
  <si>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</si>
  <si>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</si>
  <si>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</si>
  <si>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</si>
  <si>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</si>
  <si>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</si>
  <si>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</si>
  <si>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</si>
  <si>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</si>
  <si>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</si>
  <si>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</si>
  <si>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</si>
  <si>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</si>
  <si>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</si>
  <si>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</si>
  <si>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</si>
  <si>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</si>
  <si>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</si>
  <si>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</si>
  <si>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</si>
  <si>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</si>
  <si>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</si>
  <si>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</si>
  <si>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</si>
  <si>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</si>
  <si>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</si>
  <si>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</si>
  <si>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</si>
  <si>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</si>
  <si>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</si>
  <si>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</si>
  <si>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</si>
  <si>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</si>
  <si>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</si>
  <si>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</si>
  <si>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</si>
  <si>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</si>
  <si>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</si>
  <si>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</si>
  <si>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</si>
  <si>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</si>
  <si>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</si>
  <si>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</si>
  <si>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</si>
  <si>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</si>
  <si>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</si>
  <si>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</si>
  <si>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</si>
  <si>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</si>
  <si>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</si>
  <si>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</si>
  <si>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</si>
  <si>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</si>
  <si>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</si>
  <si>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</si>
  <si>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</si>
  <si>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</si>
  <si>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</si>
  <si>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</si>
  <si>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</si>
  <si>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</si>
  <si>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</si>
  <si>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</si>
  <si>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</si>
  <si>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</si>
  <si>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</si>
  <si>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</si>
  <si>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</si>
  <si>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</si>
  <si>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</si>
  <si>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</si>
  <si>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</si>
  <si>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</si>
  <si>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</si>
  <si>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</si>
  <si>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</si>
  <si>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</si>
  <si>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</si>
  <si>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</si>
  <si>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</si>
  <si>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</si>
  <si>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</si>
  <si>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</si>
  <si>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</si>
  <si>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</si>
  <si>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</si>
  <si>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</si>
  <si>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</si>
  <si>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</si>
  <si>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</si>
  <si>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</si>
  <si>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</si>
  <si>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</si>
  <si>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</si>
  <si>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</si>
  <si>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</si>
  <si>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</si>
  <si>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</si>
  <si>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</si>
  <si>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</si>
  <si>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</si>
  <si>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</si>
  <si>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</si>
  <si>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</si>
  <si>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</si>
  <si>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</si>
  <si>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</si>
  <si>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</si>
  <si>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</si>
  <si>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</si>
  <si>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</si>
  <si>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</si>
  <si>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</si>
  <si>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</si>
  <si>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</si>
  <si>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</si>
  <si>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</si>
  <si>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</si>
  <si>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</si>
  <si>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</si>
  <si>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</si>
  <si>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</si>
  <si>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</si>
  <si>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</si>
  <si>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</si>
  <si>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</si>
  <si>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</si>
  <si>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</si>
  <si>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</si>
  <si>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</si>
  <si>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</si>
  <si>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</si>
  <si>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</si>
  <si>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</si>
  <si>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</si>
  <si>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</si>
  <si>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</si>
  <si>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</si>
  <si>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</si>
  <si>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</si>
  <si>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</si>
  <si>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</si>
  <si>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</si>
  <si>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</si>
  <si>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</si>
  <si>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</si>
  <si>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</si>
  <si>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</si>
  <si>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</si>
  <si>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</si>
  <si>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</si>
  <si>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</si>
  <si>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</si>
  <si>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</si>
  <si>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</si>
  <si>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</si>
  <si>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</si>
  <si>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</si>
  <si>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</si>
  <si>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</si>
  <si>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</si>
  <si>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</si>
  <si>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</si>
  <si>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</si>
  <si>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</si>
  <si>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</si>
  <si>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</si>
  <si>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</si>
  <si>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</si>
  <si>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</si>
  <si>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</si>
  <si>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</si>
  <si>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</si>
  <si>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</si>
  <si>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</si>
  <si>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</si>
  <si>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</si>
  <si>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</si>
  <si>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</si>
  <si>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</si>
  <si>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</si>
  <si>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</si>
  <si>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</si>
  <si>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</si>
  <si>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</si>
  <si>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</si>
  <si>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</si>
  <si>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</si>
  <si>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</si>
  <si>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</si>
  <si>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</si>
  <si>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</si>
  <si>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</si>
  <si>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</si>
  <si>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</si>
  <si>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</si>
  <si>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</si>
  <si>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</si>
  <si>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</si>
  <si>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</si>
  <si>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</si>
  <si>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</si>
  <si>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</si>
  <si>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</si>
  <si>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</si>
  <si>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</si>
  <si>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</si>
  <si>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</si>
  <si>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</si>
  <si>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</si>
  <si>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</si>
  <si>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</si>
  <si>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</si>
  <si>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</si>
  <si>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</si>
  <si>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</si>
  <si>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</si>
  <si>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</si>
  <si>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</si>
  <si>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</si>
  <si>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</si>
  <si>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</si>
  <si>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</si>
  <si>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</si>
  <si>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</si>
  <si>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</si>
  <si>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</si>
  <si>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</si>
  <si>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</si>
  <si>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</si>
  <si>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</si>
  <si>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</si>
  <si>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</si>
  <si>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</si>
  <si>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</si>
  <si>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</si>
  <si>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</si>
  <si>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</si>
  <si>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</si>
  <si>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</si>
  <si>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</si>
  <si>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</si>
  <si>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</si>
  <si>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</si>
  <si>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</si>
  <si>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</si>
  <si>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</si>
  <si>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</si>
  <si>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</si>
  <si>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</si>
  <si>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</si>
  <si>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</si>
  <si>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</si>
  <si>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</si>
  <si>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</si>
  <si>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</si>
  <si>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</si>
  <si>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</si>
  <si>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</si>
  <si>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</si>
  <si>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</si>
  <si>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</si>
  <si>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</si>
  <si>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</si>
  <si>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</si>
  <si>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</si>
  <si>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</si>
  <si>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</si>
  <si>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</si>
  <si>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</si>
  <si>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</si>
  <si>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</si>
  <si>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</si>
  <si>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</si>
  <si>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</si>
  <si>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</si>
  <si>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</si>
  <si>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</si>
  <si>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</si>
  <si>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</si>
  <si>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</si>
  <si>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</si>
  <si>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</si>
  <si>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</si>
  <si>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</si>
  <si>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</si>
  <si>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</si>
  <si>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</si>
  <si>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</si>
  <si>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</si>
  <si>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</si>
  <si>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</si>
  <si>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</si>
  <si>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</si>
  <si>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</si>
  <si>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</si>
  <si>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</si>
  <si>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</si>
  <si>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</si>
  <si>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</si>
  <si>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</si>
  <si>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</si>
  <si>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</si>
  <si>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</si>
  <si>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</si>
  <si>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</si>
  <si>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</si>
  <si>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</si>
  <si>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</si>
  <si>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</si>
  <si>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</si>
  <si>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</si>
  <si>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</si>
  <si>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</si>
  <si>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</si>
  <si>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</si>
  <si>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</si>
  <si>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</si>
  <si>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</si>
  <si>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</si>
  <si>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</si>
  <si>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</si>
  <si>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</si>
  <si>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</si>
  <si>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</si>
  <si>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</si>
  <si>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</si>
  <si>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</si>
  <si>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</si>
  <si>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</si>
  <si>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</si>
  <si>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</si>
  <si>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</si>
  <si>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</si>
  <si>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</si>
  <si>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</si>
  <si>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</si>
  <si>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</si>
  <si>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</si>
  <si>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</si>
  <si>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</si>
  <si>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</si>
  <si>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</si>
  <si>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</si>
  <si>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</si>
  <si>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</si>
  <si>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</si>
  <si>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</si>
  <si>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</si>
  <si>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</si>
  <si>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</si>
  <si>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</si>
  <si>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</si>
  <si>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</si>
  <si>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</si>
  <si>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</si>
  <si>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</si>
  <si>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</si>
  <si>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</si>
  <si>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</si>
  <si>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</si>
  <si>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</si>
  <si>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</si>
  <si>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</si>
  <si>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</si>
  <si>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</si>
  <si>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</si>
  <si>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</si>
  <si>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</si>
  <si>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</si>
  <si>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</si>
  <si>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</si>
  <si>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</si>
  <si>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</si>
  <si>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</si>
  <si>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</si>
  <si>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</si>
  <si>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</si>
  <si>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</si>
  <si>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</si>
  <si>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</si>
  <si>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</si>
  <si>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</si>
  <si>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</si>
  <si>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</si>
  <si>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</si>
  <si>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</si>
  <si>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</si>
  <si>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</si>
  <si>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</si>
  <si>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</si>
  <si>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</si>
  <si>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</si>
  <si>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</si>
  <si>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</si>
  <si>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</si>
  <si>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</si>
  <si>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</si>
  <si>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</si>
  <si>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</si>
  <si>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</si>
  <si>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</si>
  <si>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</si>
  <si>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</si>
  <si>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</si>
  <si>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</si>
  <si>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</si>
  <si>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</si>
  <si>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</si>
  <si>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</si>
  <si>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</si>
  <si>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</si>
  <si>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</si>
  <si>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</si>
  <si>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</si>
  <si>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</si>
  <si>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</si>
  <si>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</si>
  <si>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</si>
  <si>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</si>
  <si>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</si>
  <si>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</si>
  <si>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</si>
  <si>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</si>
  <si>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</si>
  <si>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</si>
  <si>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</si>
  <si>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</si>
  <si>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</si>
  <si>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</si>
  <si>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</si>
  <si>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</si>
  <si>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</si>
  <si>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</si>
  <si>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</si>
  <si>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</si>
  <si>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</si>
  <si>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</si>
  <si>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</si>
  <si>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</si>
  <si>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</si>
  <si>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</si>
  <si>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</si>
  <si>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</si>
  <si>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</si>
  <si>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</si>
  <si>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</si>
  <si>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</si>
  <si>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</si>
  <si>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</si>
  <si>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</si>
  <si>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</si>
  <si>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</si>
  <si>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</si>
  <si>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</si>
  <si>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</si>
  <si>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</si>
  <si>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</si>
  <si>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</si>
  <si>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</si>
  <si>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</si>
  <si>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</si>
  <si>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</si>
  <si>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</si>
  <si>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</si>
  <si>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</si>
  <si>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</si>
  <si>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</si>
  <si>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</si>
  <si>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</si>
  <si>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</si>
  <si>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</si>
  <si>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</si>
  <si>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</si>
  <si>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</si>
  <si>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</si>
  <si>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</si>
  <si>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</si>
  <si>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</si>
  <si>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</si>
  <si>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</si>
  <si>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</si>
  <si>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</si>
  <si>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</si>
  <si>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</si>
  <si>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</si>
  <si>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</si>
  <si>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</si>
  <si>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</si>
  <si>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</si>
  <si>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</si>
  <si>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</si>
  <si>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</si>
  <si>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</si>
  <si>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</si>
  <si>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</si>
  <si>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</si>
  <si>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</si>
  <si>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</si>
  <si>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</si>
  <si>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</si>
  <si>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</si>
  <si>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</si>
  <si>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</si>
  <si>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</si>
  <si>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</si>
  <si>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</si>
  <si>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</si>
  <si>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</si>
  <si>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</si>
  <si>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</si>
  <si>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</si>
  <si>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</si>
  <si>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</si>
  <si>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</si>
  <si>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</si>
  <si>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</si>
  <si>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</si>
  <si>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</si>
  <si>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</si>
  <si>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</si>
  <si>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</si>
  <si>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</si>
  <si>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</si>
  <si>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</si>
  <si>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</si>
  <si>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</si>
  <si>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</si>
  <si>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</si>
  <si>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</si>
  <si>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</si>
  <si>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</si>
  <si>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</si>
  <si>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</si>
  <si>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</si>
  <si>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</si>
  <si>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</si>
  <si>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</si>
  <si>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</si>
  <si>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</si>
  <si>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</si>
  <si>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</si>
  <si>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</si>
  <si>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</si>
  <si>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</si>
  <si>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</si>
  <si>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</si>
  <si>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</si>
  <si>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</si>
  <si>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</si>
  <si>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</si>
  <si>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</si>
  <si>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</si>
  <si>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</si>
  <si>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</si>
  <si>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</si>
  <si>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</si>
  <si>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</si>
  <si>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</si>
  <si>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</si>
  <si>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</si>
  <si>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</si>
  <si>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</si>
  <si>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</si>
  <si>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</si>
  <si>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</si>
  <si>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</si>
  <si>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</si>
  <si>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</si>
  <si>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</si>
  <si>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</si>
  <si>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</si>
  <si>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</si>
  <si>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</si>
  <si>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</si>
  <si>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</si>
  <si>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</si>
  <si>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</si>
  <si>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</si>
  <si>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</si>
  <si>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</si>
  <si>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</si>
  <si>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</si>
  <si>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</si>
  <si>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</si>
  <si>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</si>
  <si>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</si>
  <si>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</si>
  <si>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</si>
  <si>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</si>
  <si>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</si>
  <si>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</si>
  <si>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</si>
  <si>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</si>
  <si>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</si>
  <si>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</si>
  <si>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</si>
  <si>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</si>
  <si>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</si>
  <si>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</si>
  <si>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</si>
  <si>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</si>
  <si>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</si>
  <si>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</si>
  <si>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</si>
  <si>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</si>
  <si>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</si>
  <si>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</si>
  <si>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</si>
  <si>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</si>
  <si>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</si>
  <si>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</si>
  <si>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</si>
  <si>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</si>
  <si>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</si>
  <si>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</si>
  <si>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</si>
  <si>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</si>
  <si>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</si>
  <si>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</si>
  <si>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</si>
  <si>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</si>
  <si>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</si>
  <si>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</si>
  <si>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</si>
  <si>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</si>
  <si>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</si>
  <si>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</si>
  <si>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</si>
  <si>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</si>
  <si>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</si>
  <si>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</si>
  <si>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</si>
  <si>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</si>
  <si>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</si>
  <si>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</si>
  <si>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</si>
  <si>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</si>
  <si>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</si>
  <si>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</si>
  <si>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</si>
  <si>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</si>
  <si>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</si>
  <si>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</si>
  <si>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</si>
  <si>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</si>
  <si>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</si>
  <si>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</si>
  <si>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</si>
  <si>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</si>
  <si>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</si>
  <si>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</si>
  <si>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</si>
  <si>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</si>
  <si>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</si>
  <si>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</si>
  <si>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</si>
  <si>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</si>
  <si>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</si>
  <si>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</si>
  <si>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</si>
  <si>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</si>
  <si>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</si>
  <si>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</si>
  <si>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</si>
  <si>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</si>
  <si>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</si>
  <si>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</si>
  <si>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</si>
  <si>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</si>
  <si>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</si>
  <si>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</si>
  <si>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</si>
  <si>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</si>
  <si>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</si>
  <si>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</si>
  <si>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</si>
  <si>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</si>
  <si>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</si>
  <si>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</si>
  <si>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</si>
  <si>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</si>
  <si>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</si>
  <si>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</si>
  <si>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</si>
  <si>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</si>
  <si>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</si>
  <si>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</si>
  <si>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</si>
  <si>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</si>
  <si>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</si>
  <si>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</si>
  <si>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</si>
  <si>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</si>
  <si>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</si>
  <si>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</si>
  <si>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</si>
  <si>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</si>
  <si>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</si>
  <si>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</si>
  <si>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</si>
  <si>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</si>
  <si>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</si>
  <si>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</si>
  <si>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</si>
  <si>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</si>
  <si>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</si>
  <si>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</si>
  <si>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</si>
  <si>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</si>
  <si>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</si>
  <si>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</si>
  <si>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</si>
  <si>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</si>
  <si>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</si>
  <si>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</si>
  <si>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</si>
  <si>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</si>
  <si>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</si>
  <si>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</si>
  <si>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</si>
  <si>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</si>
  <si>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</si>
  <si>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</si>
  <si>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</si>
  <si>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</si>
  <si>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</si>
  <si>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</si>
  <si>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</si>
  <si>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</si>
  <si>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</si>
  <si>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</si>
  <si>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</si>
  <si>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</si>
  <si>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</si>
  <si>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</si>
  <si>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</si>
  <si>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</si>
  <si>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</si>
  <si>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</si>
  <si>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</si>
  <si>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</si>
  <si>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</si>
  <si>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</si>
  <si>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</si>
  <si>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</si>
  <si>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</si>
  <si>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</si>
  <si>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</si>
  <si>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</si>
  <si>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</si>
  <si>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</si>
  <si>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</si>
  <si>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</si>
  <si>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</si>
  <si>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</si>
  <si>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</si>
  <si>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</si>
  <si>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</si>
  <si>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</si>
  <si>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</si>
  <si>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</si>
  <si>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</si>
  <si>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</si>
  <si>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</si>
  <si>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</si>
  <si>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</si>
  <si>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</si>
  <si>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</si>
  <si>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</si>
  <si>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</si>
  <si>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</si>
  <si>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</si>
  <si>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</si>
  <si>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</si>
  <si>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</si>
  <si>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</si>
  <si>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</si>
  <si>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</si>
  <si>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</si>
  <si>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</si>
  <si>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</si>
  <si>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</si>
  <si>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</si>
  <si>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</si>
  <si>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</si>
  <si>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</si>
  <si>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</si>
  <si>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</si>
  <si>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</si>
  <si>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</si>
  <si>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</si>
  <si>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</si>
  <si>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</si>
  <si>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</si>
  <si>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</si>
  <si>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</si>
  <si>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</si>
  <si>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</si>
  <si>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</si>
  <si>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</si>
  <si>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</si>
  <si>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</si>
  <si>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</si>
  <si>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</si>
  <si>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</si>
  <si>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</si>
  <si>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</si>
  <si>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</si>
  <si>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</si>
  <si>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</si>
  <si>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</si>
  <si>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</si>
  <si>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</si>
  <si>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</si>
  <si>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</si>
  <si>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</si>
  <si>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</si>
  <si>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</si>
  <si>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</si>
  <si>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</si>
  <si>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</si>
  <si>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</si>
  <si>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</si>
  <si>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</si>
  <si>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</si>
  <si>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</si>
  <si>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</si>
  <si>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</si>
  <si>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</si>
  <si>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</si>
  <si>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</si>
  <si>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</si>
  <si>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</si>
  <si>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</si>
  <si>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</si>
  <si>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</si>
  <si>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</si>
  <si>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</si>
  <si>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</si>
  <si>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</si>
  <si>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</si>
  <si>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</si>
  <si>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</si>
  <si>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</si>
  <si>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</si>
  <si>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</si>
  <si>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</si>
  <si>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</si>
  <si>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</si>
  <si>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</si>
  <si>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</si>
  <si>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</si>
  <si>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</si>
  <si>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</si>
  <si>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</si>
  <si>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</si>
  <si>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</si>
  <si>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</si>
  <si>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</si>
  <si>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</si>
  <si>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</si>
  <si>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</si>
  <si>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</si>
  <si>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</si>
  <si>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</si>
  <si>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</si>
  <si>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</si>
  <si>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</si>
  <si>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</si>
  <si>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</si>
  <si>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</si>
  <si>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</si>
  <si>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</si>
  <si>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</si>
  <si>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</si>
  <si>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</si>
  <si>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</si>
  <si>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</si>
  <si>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</si>
  <si>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</si>
  <si>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</si>
  <si>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</si>
  <si>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</si>
  <si>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</si>
  <si>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</si>
  <si>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</si>
  <si>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</si>
  <si>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</si>
  <si>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</si>
  <si>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</si>
  <si>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</si>
  <si>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</si>
  <si>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</si>
  <si>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</si>
  <si>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</si>
  <si>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</si>
  <si>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</si>
  <si>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</si>
  <si>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</si>
  <si>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</si>
  <si>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</si>
  <si>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</si>
  <si>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</si>
  <si>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</si>
  <si>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</si>
  <si>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</si>
  <si>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</si>
  <si>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</si>
  <si>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</si>
  <si>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</si>
  <si>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</si>
  <si>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</si>
  <si>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</si>
  <si>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</si>
  <si>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</si>
  <si>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</si>
  <si>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</si>
  <si>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</si>
  <si>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</si>
  <si>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</si>
  <si>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</si>
  <si>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</si>
  <si>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</si>
  <si>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</si>
  <si>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</si>
  <si>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</si>
  <si>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</si>
  <si>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</si>
  <si>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</si>
  <si>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</si>
  <si>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</si>
  <si>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</si>
  <si>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</si>
  <si>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</si>
  <si>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</si>
  <si>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</si>
  <si>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</si>
  <si>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</si>
  <si>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</si>
  <si>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</si>
  <si>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</si>
  <si>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</si>
  <si>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</si>
  <si>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</si>
  <si>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</si>
  <si>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</si>
  <si>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</si>
  <si>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</si>
  <si>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</si>
  <si>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</si>
  <si>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</si>
  <si>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</si>
  <si>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</si>
  <si>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</si>
  <si>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</si>
  <si>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</si>
  <si>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</si>
  <si>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</si>
  <si>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</si>
  <si>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</si>
  <si>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</si>
  <si>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</si>
  <si>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</si>
  <si>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</si>
  <si>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</si>
  <si>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</si>
  <si>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</si>
  <si>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</si>
  <si>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</si>
  <si>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</si>
  <si>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</si>
  <si>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</si>
  <si>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</si>
  <si>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</si>
  <si>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</si>
  <si>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</si>
  <si>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</si>
  <si>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</si>
  <si>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</si>
  <si>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</si>
  <si>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</si>
  <si>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</si>
  <si>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</si>
  <si>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</si>
  <si>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</si>
  <si>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</si>
  <si>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</si>
  <si>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</si>
  <si>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</si>
  <si>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</si>
  <si>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</si>
  <si>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</si>
  <si>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</si>
  <si>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</si>
  <si>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</si>
  <si>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</si>
  <si>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</si>
  <si>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</si>
  <si>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</si>
  <si>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</si>
  <si>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</si>
  <si>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</si>
  <si>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</si>
  <si>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</si>
  <si>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</si>
  <si>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</si>
  <si>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</si>
  <si>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</si>
  <si>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</si>
  <si>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</si>
  <si>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</si>
  <si>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</si>
  <si>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</si>
  <si>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</si>
  <si>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</si>
  <si>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</si>
  <si>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</si>
  <si>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</si>
  <si>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</si>
  <si>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</si>
  <si>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</si>
  <si>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</si>
  <si>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</si>
  <si>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</si>
  <si>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</si>
  <si>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</si>
  <si>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</si>
  <si>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</si>
  <si>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</si>
  <si>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</si>
  <si>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</si>
  <si>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</si>
  <si>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</si>
  <si>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</si>
  <si>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</si>
  <si>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</si>
  <si>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</si>
  <si>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</si>
  <si>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</si>
  <si>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</si>
  <si>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</si>
  <si>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</si>
  <si>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</si>
  <si>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</si>
  <si>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</si>
  <si>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</si>
  <si>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</si>
  <si>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</si>
  <si>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</si>
  <si>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</si>
  <si>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</si>
  <si>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</si>
  <si>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</si>
  <si>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</si>
  <si>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</si>
  <si>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</si>
  <si>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</si>
  <si>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</si>
  <si>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</si>
  <si>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</si>
  <si>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</si>
  <si>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</si>
  <si>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</si>
  <si>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</si>
  <si>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</si>
  <si>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</si>
  <si>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</si>
  <si>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</si>
  <si>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</si>
  <si>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</si>
  <si>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</si>
  <si>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</si>
  <si>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</si>
  <si>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</si>
  <si>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</si>
  <si>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</si>
  <si>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</si>
  <si>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</si>
  <si>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</si>
  <si>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</si>
  <si>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</si>
  <si>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</si>
  <si>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</si>
  <si>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</si>
  <si>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</si>
  <si>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</si>
  <si>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</si>
  <si>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</si>
  <si>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</si>
  <si>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</si>
  <si>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</si>
  <si>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</si>
  <si>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</si>
  <si>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</si>
  <si>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</si>
  <si>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</si>
  <si>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</si>
  <si>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</si>
  <si>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</si>
  <si>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</si>
  <si>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</si>
  <si>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</si>
  <si>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</si>
  <si>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</si>
  <si>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</si>
  <si>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</si>
  <si>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</si>
  <si>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</si>
  <si>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</si>
  <si>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</si>
  <si>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</si>
  <si>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</si>
  <si>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</si>
  <si>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</si>
  <si>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</si>
  <si>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</si>
  <si>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</si>
  <si>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</si>
  <si>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</si>
  <si>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</si>
  <si>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</si>
  <si>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</si>
  <si>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</si>
  <si>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</si>
  <si>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</si>
  <si>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</si>
  <si>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</si>
  <si>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</si>
  <si>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</si>
  <si>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</si>
  <si>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</si>
  <si>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</si>
  <si>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</si>
  <si>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</si>
  <si>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</si>
  <si>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</si>
  <si>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</si>
  <si>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</si>
  <si>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</si>
  <si>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</si>
  <si>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</si>
  <si>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</si>
  <si>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</si>
  <si>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</si>
  <si>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</si>
  <si>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</si>
  <si>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</si>
  <si>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</si>
  <si>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</si>
  <si>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</si>
  <si>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</si>
  <si>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</si>
  <si>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</si>
  <si>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</si>
  <si>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</si>
  <si>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</si>
  <si>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</si>
  <si>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</si>
  <si>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</si>
  <si>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</si>
  <si>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</si>
  <si>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</si>
  <si>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</si>
  <si>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</si>
  <si>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</si>
  <si>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</si>
  <si>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</si>
  <si>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</si>
  <si>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</si>
  <si>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</si>
  <si>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</si>
  <si>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</si>
  <si>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</si>
  <si>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</si>
  <si>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</si>
  <si>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</si>
  <si>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</si>
  <si>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</si>
  <si>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</si>
  <si>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</si>
  <si>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</si>
  <si>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</si>
  <si>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</si>
  <si>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</si>
  <si>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</si>
  <si>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</si>
  <si>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</si>
  <si>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</si>
  <si>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</si>
  <si>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</si>
  <si>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</si>
  <si>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</si>
  <si>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</si>
  <si>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</si>
  <si>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</si>
  <si>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</si>
  <si>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</si>
  <si>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</si>
  <si>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</si>
  <si>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</si>
  <si>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</si>
  <si>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</si>
  <si>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</si>
  <si>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</si>
  <si>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</si>
  <si>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</si>
  <si>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</si>
  <si>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</si>
  <si>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</si>
  <si>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</si>
  <si>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</si>
  <si>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</si>
  <si>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</si>
  <si>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</si>
  <si>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</si>
  <si>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</si>
  <si>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</si>
  <si>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</si>
  <si>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</si>
  <si>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</si>
  <si>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</si>
  <si>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</si>
  <si>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</si>
  <si>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</si>
  <si>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</si>
  <si>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</si>
  <si>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</si>
  <si>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</si>
  <si>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</si>
  <si>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</si>
  <si>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</si>
  <si>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</si>
  <si>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</si>
  <si>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</si>
  <si>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</si>
  <si>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</si>
  <si>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</si>
  <si>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</si>
  <si>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</si>
  <si>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</si>
  <si>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</si>
  <si>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</si>
  <si>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</si>
  <si>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</si>
  <si>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</si>
  <si>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</si>
  <si>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</si>
  <si>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</si>
  <si>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</si>
  <si>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</si>
  <si>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</si>
  <si>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</si>
  <si>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</si>
  <si>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</si>
  <si>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</si>
  <si>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</si>
  <si>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</si>
  <si>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</si>
  <si>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</si>
  <si>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</si>
  <si>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</si>
  <si>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</si>
  <si>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</si>
  <si>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</si>
  <si>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</si>
  <si>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</si>
  <si>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</si>
  <si>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</si>
  <si>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</si>
  <si>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</si>
  <si>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</si>
  <si>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</si>
  <si>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</si>
  <si>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</si>
  <si>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</si>
  <si>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</si>
  <si>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</si>
  <si>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</si>
  <si>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</si>
  <si>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</si>
  <si>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</si>
  <si>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</si>
  <si>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</si>
  <si>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</si>
  <si>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</si>
  <si>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</si>
  <si>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</si>
  <si>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</si>
  <si>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</si>
  <si>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</si>
  <si>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</si>
  <si>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</si>
  <si>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</si>
  <si>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</si>
  <si>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</si>
  <si>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</si>
  <si>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</si>
  <si>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</si>
  <si>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</si>
  <si>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</si>
  <si>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</si>
  <si>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</si>
  <si>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</si>
  <si>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</si>
  <si>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</si>
  <si>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</si>
  <si>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</si>
  <si>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</si>
  <si>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</si>
  <si>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</si>
  <si>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</si>
  <si>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</si>
  <si>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</si>
  <si>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</si>
  <si>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</si>
  <si>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</si>
  <si>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</si>
  <si>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</si>
  <si>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</si>
  <si>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</si>
  <si>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</si>
  <si>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</si>
  <si>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</si>
  <si>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</si>
  <si>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</si>
  <si>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</si>
  <si>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</si>
  <si>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</si>
  <si>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</si>
  <si>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</si>
  <si>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</si>
  <si>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</si>
  <si>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</si>
  <si>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</si>
  <si>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</si>
  <si>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</si>
  <si>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</si>
  <si>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</si>
  <si>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</si>
  <si>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</si>
  <si>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</si>
  <si>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</si>
  <si>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</si>
  <si>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</si>
  <si>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</si>
  <si>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</si>
  <si>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</si>
  <si>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</si>
  <si>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</si>
  <si>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</si>
  <si>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</si>
  <si>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</si>
  <si>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</si>
  <si>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</si>
  <si>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</si>
  <si>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</si>
  <si>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</si>
  <si>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</si>
  <si>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</si>
  <si>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</si>
  <si>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</si>
  <si>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</si>
  <si>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</si>
  <si>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</si>
  <si>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</si>
  <si>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</si>
  <si>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</si>
  <si>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</si>
  <si>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</si>
  <si>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</si>
  <si>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</si>
  <si>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</si>
  <si>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</si>
  <si>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</si>
  <si>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</si>
  <si>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</si>
  <si>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</si>
  <si>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</si>
  <si>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</si>
  <si>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</si>
  <si>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</si>
  <si>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</si>
  <si>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</si>
  <si>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</si>
  <si>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</si>
  <si>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</si>
  <si>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</si>
  <si>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</si>
  <si>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</si>
  <si>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</si>
  <si>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</si>
  <si>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</si>
  <si>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</si>
  <si>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</si>
  <si>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</si>
  <si>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</si>
  <si>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</si>
  <si>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</si>
  <si>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</si>
  <si>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</si>
  <si>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</si>
  <si>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</si>
  <si>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</si>
  <si>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</si>
  <si>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</si>
  <si>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</si>
  <si>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</si>
  <si>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</si>
  <si>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</si>
  <si>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</si>
  <si>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</si>
  <si>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</si>
  <si>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</si>
  <si>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</si>
  <si>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</si>
  <si>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</si>
  <si>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</si>
  <si>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</si>
  <si>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</si>
  <si>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</si>
  <si>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</si>
  <si>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</si>
  <si>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</si>
  <si>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</si>
  <si>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</si>
  <si>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</si>
  <si>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</si>
  <si>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</si>
  <si>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</si>
  <si>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</si>
  <si>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</si>
  <si>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</si>
  <si>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</si>
  <si>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</si>
  <si>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</si>
  <si>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</si>
  <si>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</si>
  <si>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</si>
  <si>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</si>
  <si>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</si>
  <si>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</si>
  <si>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</si>
  <si>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</si>
  <si>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</si>
  <si>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</si>
  <si>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</si>
  <si>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</si>
  <si>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</si>
  <si>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</si>
  <si>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</si>
  <si>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</si>
  <si>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</si>
  <si>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</si>
  <si>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</si>
  <si>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</si>
  <si>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</si>
  <si>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</si>
  <si>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</si>
  <si>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</si>
  <si>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</si>
  <si>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</si>
  <si>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</si>
  <si>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</si>
  <si>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</si>
  <si>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</si>
  <si>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</si>
  <si>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</si>
  <si>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</si>
  <si>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</si>
  <si>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</si>
  <si>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</si>
  <si>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</si>
  <si>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</si>
  <si>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</si>
  <si>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</si>
  <si>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</si>
  <si>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</si>
  <si>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</si>
  <si>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</si>
  <si>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</si>
  <si>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</si>
  <si>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</si>
  <si>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</si>
  <si>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</si>
  <si>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</si>
  <si>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</si>
  <si>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</si>
  <si>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</si>
  <si>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</si>
  <si>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</si>
  <si>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</si>
  <si>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</si>
  <si>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</si>
  <si>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</si>
  <si>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</si>
  <si>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</si>
  <si>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</si>
  <si>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</si>
  <si>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</si>
  <si>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</si>
  <si>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</si>
  <si>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</si>
  <si>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</si>
  <si>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</si>
  <si>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</si>
  <si>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</si>
  <si>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</si>
  <si>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</si>
  <si>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</si>
  <si>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</si>
  <si>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</si>
  <si>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</si>
  <si>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</si>
  <si>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</si>
  <si>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</si>
  <si>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</si>
  <si>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</si>
  <si>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</si>
  <si>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</si>
  <si>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</si>
  <si>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</si>
  <si>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</si>
  <si>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</si>
  <si>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</si>
  <si>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</si>
  <si>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</si>
  <si>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</si>
  <si>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</si>
  <si>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</si>
  <si>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</si>
  <si>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</si>
  <si>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</si>
  <si>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</si>
  <si>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</si>
  <si>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</si>
  <si>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</si>
  <si>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</si>
  <si>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</si>
  <si>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</si>
  <si>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</si>
  <si>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</si>
  <si>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</si>
  <si>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</si>
  <si>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</si>
  <si>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</si>
  <si>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</si>
  <si>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</si>
  <si>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</si>
  <si>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</si>
  <si>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</si>
  <si>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</si>
  <si>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</si>
  <si>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</si>
  <si>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</si>
  <si>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</si>
  <si>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</si>
  <si>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</si>
  <si>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</si>
  <si>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</si>
  <si>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</si>
  <si>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</si>
  <si>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</si>
  <si>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</si>
  <si>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</si>
  <si>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</si>
  <si>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</si>
  <si>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</si>
  <si>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</si>
  <si>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</si>
  <si>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</si>
  <si>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</si>
  <si>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</si>
  <si>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</si>
  <si>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</si>
  <si>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</si>
  <si>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</si>
  <si>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</si>
  <si>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</si>
  <si>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</si>
  <si>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</si>
  <si>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</si>
  <si>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</si>
  <si>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</si>
  <si>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</si>
  <si>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</si>
  <si>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</si>
  <si>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</si>
  <si>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</si>
  <si>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</si>
  <si>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</si>
  <si>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</si>
  <si>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</si>
  <si>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</si>
  <si>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</si>
  <si>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</si>
  <si>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</si>
  <si>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</si>
  <si>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</si>
  <si>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</si>
  <si>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</si>
  <si>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</si>
  <si>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</si>
  <si>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</si>
  <si>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</si>
  <si>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</si>
  <si>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</si>
  <si>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</si>
  <si>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</si>
  <si>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</si>
  <si>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</si>
  <si>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</si>
  <si>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</si>
  <si>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</si>
  <si>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</si>
  <si>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</si>
  <si>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</si>
  <si>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</si>
  <si>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</si>
  <si>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</si>
  <si>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</si>
  <si>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</si>
  <si>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</si>
  <si>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</si>
  <si>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</si>
  <si>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</si>
  <si>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</si>
  <si>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</si>
  <si>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</si>
  <si>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</si>
  <si>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</si>
  <si>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</si>
  <si>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</si>
  <si>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</si>
  <si>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</si>
  <si>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</si>
  <si>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</si>
  <si>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</si>
  <si>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</si>
  <si>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</si>
  <si>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</si>
  <si>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</si>
  <si>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</si>
  <si>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</si>
  <si>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</si>
  <si>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</si>
  <si>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</si>
  <si>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</si>
  <si>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</si>
  <si>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</si>
  <si>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</si>
  <si>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</si>
  <si>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</si>
  <si>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</si>
  <si>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</si>
  <si>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</si>
  <si>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</si>
  <si>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</si>
  <si>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</si>
  <si>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</si>
  <si>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</si>
  <si>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</si>
  <si>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</si>
  <si>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</si>
  <si>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</si>
  <si>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</si>
  <si>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</si>
  <si>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</si>
  <si>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</si>
  <si>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</si>
  <si>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</si>
  <si>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</si>
  <si>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</si>
  <si>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</si>
  <si>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</si>
  <si>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</si>
  <si>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</si>
  <si>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</si>
  <si>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</si>
  <si>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</si>
  <si>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</si>
  <si>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</si>
  <si>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</si>
  <si>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</si>
  <si>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</si>
  <si>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</si>
  <si>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</si>
  <si>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</si>
  <si>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</si>
  <si>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</si>
  <si>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</si>
  <si>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</si>
  <si>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</si>
  <si>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</si>
  <si>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</si>
  <si>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</si>
  <si>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</si>
  <si>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</si>
  <si>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</si>
  <si>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</si>
  <si>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</si>
  <si>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</si>
  <si>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</si>
  <si>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</si>
  <si>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</si>
  <si>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</si>
  <si>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</si>
  <si>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</si>
  <si>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</si>
  <si>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</si>
  <si>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</si>
  <si>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</si>
  <si>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</si>
  <si>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</si>
  <si>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</si>
  <si>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</si>
  <si>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</si>
  <si>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</si>
  <si>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</si>
  <si>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</si>
  <si>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</si>
  <si>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</si>
  <si>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</si>
  <si>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</si>
  <si>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</si>
  <si>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</si>
  <si>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</si>
  <si>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</si>
  <si>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</si>
  <si>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</si>
  <si>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</si>
  <si>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</si>
  <si>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</si>
  <si>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</si>
  <si>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</si>
  <si>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</si>
  <si>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</si>
  <si>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</si>
  <si>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</si>
  <si>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</si>
  <si>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</si>
  <si>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</si>
  <si>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</si>
  <si>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</si>
  <si>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</si>
  <si>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</si>
  <si>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</si>
  <si>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</si>
  <si>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</si>
  <si>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</si>
  <si>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</si>
  <si>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</si>
  <si>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</si>
  <si>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</si>
  <si>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</si>
  <si>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</si>
  <si>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</si>
  <si>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</si>
  <si>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</si>
  <si>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</si>
  <si>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</si>
  <si>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</si>
  <si>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</si>
  <si>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</si>
  <si>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</si>
  <si>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</si>
  <si>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</si>
  <si>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</si>
  <si>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</si>
  <si>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</si>
  <si>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</si>
  <si>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</si>
  <si>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</si>
  <si>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</si>
  <si>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</si>
  <si>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</si>
  <si>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</si>
  <si>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</si>
  <si>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</si>
  <si>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</si>
  <si>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</si>
  <si>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</si>
  <si>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</si>
  <si>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</si>
  <si>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</si>
  <si>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</si>
  <si>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</si>
  <si>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</si>
  <si>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</si>
  <si>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</si>
  <si>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</si>
  <si>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</si>
  <si>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</si>
  <si>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</si>
  <si>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</si>
  <si>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</si>
  <si>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</si>
  <si>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</si>
  <si>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</si>
  <si>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</si>
  <si>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</si>
  <si>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</si>
  <si>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</si>
  <si>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</si>
  <si>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</si>
  <si>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</si>
  <si>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</si>
  <si>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</si>
  <si>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</si>
  <si>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</si>
  <si>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</si>
  <si>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</si>
  <si>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</si>
  <si>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</si>
  <si>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</si>
  <si>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</si>
  <si>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</si>
  <si>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</si>
  <si>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</si>
  <si>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</si>
  <si>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</si>
  <si>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</si>
  <si>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</si>
  <si>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</si>
  <si>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</si>
  <si>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</si>
  <si>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</si>
  <si>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</si>
  <si>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</si>
  <si>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</si>
  <si>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</si>
  <si>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</si>
  <si>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</si>
  <si>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</si>
  <si>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</si>
  <si>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</si>
  <si>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</si>
  <si>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</si>
  <si>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</si>
  <si>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</si>
  <si>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</si>
  <si>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</si>
  <si>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</si>
  <si>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</si>
  <si>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</si>
  <si>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</si>
  <si>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</si>
  <si>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</si>
  <si>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</si>
  <si>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</si>
  <si>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</si>
  <si>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</si>
  <si>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</si>
  <si>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</si>
  <si>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</si>
  <si>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</si>
  <si>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</si>
  <si>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</si>
  <si>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</si>
  <si>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</si>
  <si>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</si>
  <si>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</si>
  <si>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</si>
  <si>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</si>
  <si>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</si>
  <si>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</si>
  <si>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</si>
  <si>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</si>
  <si>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</si>
  <si>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</si>
  <si>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</si>
  <si>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</si>
  <si>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</si>
  <si>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</si>
  <si>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</si>
  <si>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</si>
  <si>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</si>
  <si>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</si>
  <si>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</si>
  <si>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</si>
  <si>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</si>
  <si>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</si>
  <si>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</si>
  <si>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</si>
  <si>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</si>
  <si>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</si>
  <si>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</si>
  <si>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</si>
  <si>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</si>
  <si>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</si>
  <si>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</si>
  <si>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</si>
  <si>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</si>
  <si>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</si>
  <si>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</si>
  <si>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</si>
  <si>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</si>
  <si>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</si>
  <si>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</si>
  <si>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</si>
  <si>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</si>
  <si>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</si>
  <si>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</si>
  <si>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</si>
  <si>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</si>
  <si>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</si>
  <si>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</si>
  <si>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</si>
  <si>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</si>
  <si>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</si>
  <si>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</si>
  <si>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</si>
  <si>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</si>
  <si>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</si>
  <si>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</si>
  <si>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</si>
  <si>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</si>
  <si>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</si>
  <si>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</si>
  <si>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</si>
  <si>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</si>
  <si>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</si>
  <si>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</si>
  <si>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</si>
  <si>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</si>
  <si>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</si>
  <si>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</si>
  <si>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</si>
  <si>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</si>
  <si>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</si>
  <si>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</si>
  <si>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</si>
  <si>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</si>
  <si>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</si>
  <si>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</si>
  <si>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</si>
  <si>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</si>
  <si>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</si>
  <si>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</si>
  <si>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</si>
  <si>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</si>
  <si>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</si>
  <si>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</si>
  <si>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</si>
  <si>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</si>
  <si>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</si>
  <si>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</si>
  <si>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</si>
  <si>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</si>
  <si>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</si>
  <si>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</si>
  <si>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</si>
  <si>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</si>
  <si>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</si>
  <si>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</si>
  <si>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</si>
  <si>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</si>
  <si>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</si>
  <si>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</si>
  <si>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</si>
  <si>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</si>
  <si>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</si>
  <si>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</si>
  <si>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</si>
  <si>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</si>
  <si>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</si>
  <si>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</si>
  <si>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</si>
  <si>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</si>
  <si>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</si>
  <si>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</si>
  <si>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</si>
  <si>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</si>
  <si>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</si>
  <si>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</si>
  <si>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</si>
  <si>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</si>
  <si>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</si>
  <si>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</si>
  <si>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</si>
  <si>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</si>
  <si>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</si>
  <si>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</si>
  <si>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</si>
  <si>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</si>
  <si>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</si>
  <si>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</si>
  <si>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</si>
  <si>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</si>
  <si>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</si>
  <si>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</si>
  <si>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</si>
  <si>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</si>
  <si>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</si>
  <si>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</si>
  <si>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</si>
  <si>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</si>
  <si>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</si>
  <si>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</si>
  <si>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</si>
  <si>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</si>
  <si>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</si>
  <si>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</si>
  <si>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</si>
  <si>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</si>
  <si>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</si>
  <si>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</si>
  <si>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</si>
  <si>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</si>
  <si>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</si>
  <si>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</si>
  <si>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</si>
  <si>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</si>
  <si>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</si>
  <si>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</si>
  <si>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</si>
  <si>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</si>
  <si>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</si>
  <si>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</si>
  <si>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</si>
  <si>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</si>
  <si>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</si>
  <si>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</si>
  <si>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</si>
  <si>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</si>
  <si>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</si>
  <si>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</si>
  <si>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</si>
  <si>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</si>
  <si>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</si>
  <si>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</si>
  <si>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</si>
  <si>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</si>
  <si>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</si>
  <si>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</si>
  <si>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</si>
  <si>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</si>
  <si>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</si>
  <si>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</si>
  <si>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</si>
  <si>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</si>
  <si>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</si>
  <si>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</si>
  <si>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</si>
  <si>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</si>
  <si>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</si>
  <si>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</si>
  <si>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</si>
  <si>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</si>
  <si>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</si>
  <si>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</si>
  <si>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</si>
  <si>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</si>
  <si>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</si>
  <si>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</si>
  <si>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</si>
  <si>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</si>
  <si>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</si>
  <si>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</si>
  <si>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</si>
  <si>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</si>
  <si>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</si>
  <si>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</si>
  <si>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</si>
  <si>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</si>
  <si>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</si>
  <si>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</si>
  <si>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</si>
  <si>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</si>
  <si>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</si>
  <si>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</si>
  <si>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</si>
  <si>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</si>
  <si>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</si>
  <si>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</si>
  <si>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</si>
  <si>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</si>
  <si>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</si>
  <si>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</si>
  <si>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</si>
  <si>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</si>
  <si>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</si>
  <si>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</si>
  <si>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</si>
  <si>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</si>
  <si>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</si>
  <si>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</si>
  <si>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</si>
  <si>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</si>
  <si>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</si>
  <si>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</si>
  <si>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</si>
  <si>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</si>
  <si>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</si>
  <si>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</si>
  <si>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</si>
  <si>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</si>
  <si>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</si>
  <si>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</si>
  <si>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</si>
  <si>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</si>
  <si>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</si>
  <si>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</si>
  <si>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</si>
  <si>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</si>
  <si>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</si>
  <si>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</si>
  <si>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</si>
  <si>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</si>
  <si>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</si>
  <si>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</si>
  <si>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</si>
  <si>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</si>
  <si>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</si>
  <si>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</si>
  <si>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</si>
  <si>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</si>
  <si>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</si>
  <si>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</si>
  <si>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</si>
  <si>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</si>
  <si>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</si>
  <si>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</si>
  <si>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</si>
  <si>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</si>
  <si>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</si>
  <si>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</si>
  <si>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</si>
  <si>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</si>
  <si>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</si>
  <si>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</si>
  <si>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</si>
  <si>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</si>
  <si>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</si>
  <si>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</si>
  <si>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</si>
  <si>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</si>
  <si>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</si>
  <si>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</si>
  <si>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</si>
  <si>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</si>
  <si>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</si>
  <si>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</si>
  <si>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</si>
  <si>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</si>
  <si>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</si>
  <si>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</si>
  <si>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</si>
  <si>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</si>
  <si>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</si>
  <si>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</si>
  <si>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</si>
  <si>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</si>
  <si>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</si>
  <si>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</si>
  <si>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</si>
  <si>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</si>
  <si>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</si>
  <si>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</si>
  <si>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</si>
  <si>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</si>
  <si>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</si>
  <si>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</si>
  <si>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</si>
  <si>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</si>
  <si>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</si>
  <si>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</si>
  <si>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</si>
  <si>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</si>
  <si>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</si>
  <si>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</si>
  <si>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</si>
  <si>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</si>
  <si>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</si>
  <si>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</si>
  <si>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</si>
  <si>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</si>
  <si>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</si>
  <si>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</si>
  <si>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</si>
  <si>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</si>
  <si>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</si>
  <si>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</si>
  <si>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</si>
  <si>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</si>
  <si>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</si>
  <si>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</si>
  <si>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</si>
  <si>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</si>
  <si>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</si>
  <si>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</si>
  <si>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</si>
  <si>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</si>
  <si>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</si>
  <si>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</si>
  <si>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</si>
  <si>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</si>
  <si>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</si>
  <si>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</si>
  <si>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</si>
  <si>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</si>
  <si>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</si>
  <si>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</si>
  <si>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</si>
  <si>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</si>
  <si>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</si>
  <si>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</si>
  <si>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</si>
  <si>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</si>
  <si>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</si>
  <si>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</si>
  <si>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</si>
  <si>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</si>
  <si>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</si>
  <si>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</si>
  <si>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</si>
  <si>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</si>
  <si>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</si>
  <si>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</si>
  <si>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</si>
  <si>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</si>
  <si>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</si>
  <si>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</si>
  <si>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</si>
  <si>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</si>
  <si>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</si>
  <si>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</si>
  <si>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</si>
  <si>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</si>
  <si>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</si>
  <si>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</si>
  <si>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</si>
  <si>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</si>
  <si>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</si>
  <si>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</si>
  <si>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</si>
  <si>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</si>
  <si>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</si>
  <si>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</si>
  <si>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</si>
  <si>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</si>
  <si>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</si>
  <si>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</si>
  <si>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</si>
  <si>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</si>
  <si>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</si>
  <si>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</si>
  <si>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</si>
  <si>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</si>
  <si>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</si>
  <si>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</si>
  <si>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</si>
  <si>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</si>
  <si>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</si>
  <si>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</si>
  <si>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</si>
  <si>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</si>
  <si>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</si>
  <si>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</si>
  <si>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</si>
  <si>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</si>
  <si>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</si>
  <si>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</si>
  <si>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</si>
  <si>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</si>
  <si>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</si>
  <si>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</si>
  <si>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</si>
  <si>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</si>
  <si>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</si>
  <si>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</si>
  <si>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</si>
  <si>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</si>
  <si>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</si>
  <si>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</si>
  <si>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</si>
  <si>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</si>
  <si>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</si>
  <si>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</si>
  <si>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</si>
  <si>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</si>
  <si>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</si>
  <si>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</si>
  <si>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</si>
  <si>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</si>
  <si>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</si>
  <si>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</si>
  <si>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</si>
  <si>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</si>
  <si>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</si>
  <si>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</si>
  <si>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</si>
  <si>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</si>
  <si>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</si>
  <si>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</si>
  <si>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</si>
  <si>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</si>
  <si>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</si>
  <si>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</si>
  <si>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</si>
  <si>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</si>
  <si>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</si>
  <si>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</si>
  <si>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</si>
  <si>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</si>
  <si>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</si>
  <si>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</si>
  <si>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</si>
  <si>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</si>
  <si>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</si>
  <si>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</si>
  <si>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</si>
  <si>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</si>
  <si>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</si>
  <si>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</si>
  <si>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</si>
  <si>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</si>
  <si>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</si>
  <si>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</si>
  <si>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</si>
  <si>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</si>
  <si>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</si>
  <si>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</si>
  <si>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</si>
  <si>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</si>
  <si>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</si>
  <si>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</si>
  <si>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</si>
  <si>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</si>
  <si>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</si>
  <si>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</si>
  <si>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</si>
  <si>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</si>
  <si>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</si>
  <si>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</si>
  <si>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</si>
  <si>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</si>
  <si>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</si>
  <si>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</si>
  <si>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</si>
  <si>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</si>
  <si>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</si>
  <si>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</si>
  <si>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</si>
  <si>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</si>
  <si>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</si>
  <si>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</si>
  <si>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</si>
  <si>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</si>
  <si>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</si>
  <si>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</si>
  <si>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</si>
  <si>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</si>
  <si>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</si>
  <si>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</si>
  <si>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</si>
  <si>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</si>
  <si>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</si>
  <si>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</si>
  <si>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</si>
  <si>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</si>
  <si>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</si>
  <si>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</si>
  <si>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</si>
  <si>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</si>
  <si>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</si>
  <si>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</si>
  <si>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</si>
  <si>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</si>
  <si>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</si>
  <si>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</si>
  <si>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</si>
  <si>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</si>
  <si>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</si>
  <si>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</si>
  <si>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</si>
  <si>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</si>
  <si>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</si>
  <si>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</si>
  <si>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</si>
  <si>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</si>
  <si>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</si>
  <si>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</si>
  <si>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</si>
  <si>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</si>
  <si>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</si>
  <si>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</si>
  <si>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</si>
  <si>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</si>
  <si>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</si>
  <si>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</si>
  <si>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</si>
  <si>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</si>
  <si>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</si>
  <si>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</si>
  <si>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</si>
  <si>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</si>
  <si>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</si>
  <si>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</si>
  <si>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</si>
  <si>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</si>
  <si>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</si>
  <si>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</si>
  <si>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</si>
  <si>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</si>
  <si>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</si>
  <si>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</si>
  <si>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</si>
  <si>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</si>
  <si>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</si>
  <si>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</si>
  <si>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</si>
  <si>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</si>
  <si>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</si>
  <si>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</si>
  <si>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</si>
  <si>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</si>
  <si>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</si>
  <si>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</si>
  <si>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</si>
  <si>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</si>
  <si>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</si>
  <si>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</si>
  <si>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</si>
  <si>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</si>
  <si>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</si>
  <si>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</si>
  <si>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</si>
  <si>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</si>
  <si>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</si>
  <si>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</si>
  <si>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</si>
  <si>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</si>
  <si>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</si>
  <si>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</si>
  <si>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</si>
  <si>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</si>
  <si>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</si>
  <si>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</si>
  <si>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</si>
  <si>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</si>
  <si>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</si>
  <si>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</si>
  <si>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</si>
  <si>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</si>
  <si>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</si>
  <si>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</si>
  <si>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</si>
  <si>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</si>
  <si>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</si>
  <si>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</si>
  <si>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</si>
  <si>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</si>
  <si>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</si>
  <si>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</si>
  <si>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</si>
  <si>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</si>
  <si>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</si>
  <si>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</si>
  <si>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</si>
  <si>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</si>
  <si>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</si>
  <si>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</si>
  <si>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</si>
  <si>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</si>
  <si>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</si>
  <si>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</si>
  <si>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</si>
  <si>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</si>
  <si>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</si>
  <si>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</si>
  <si>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</si>
  <si>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</si>
  <si>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</si>
  <si>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</si>
  <si>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</si>
  <si>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</si>
  <si>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</si>
  <si>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</si>
  <si>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</si>
  <si>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</si>
  <si>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</si>
  <si>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</si>
  <si>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</si>
  <si>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</si>
  <si>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</si>
  <si>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</si>
  <si>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</si>
  <si>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</si>
  <si>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</si>
  <si>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</si>
  <si>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</si>
  <si>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</si>
  <si>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</si>
  <si>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</si>
  <si>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</si>
  <si>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</si>
  <si>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</si>
  <si>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</si>
  <si>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</si>
  <si>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</si>
  <si>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</si>
  <si>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</si>
  <si>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</si>
  <si>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</si>
  <si>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</si>
  <si>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</si>
  <si>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</si>
  <si>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</si>
  <si>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</si>
  <si>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</si>
  <si>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</si>
  <si>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</si>
  <si>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</si>
  <si>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</si>
  <si>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</si>
  <si>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</si>
  <si>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</si>
  <si>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</si>
  <si>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</si>
  <si>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</si>
  <si>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</si>
  <si>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</si>
  <si>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</si>
  <si>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</si>
  <si>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</si>
  <si>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</si>
  <si>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</si>
  <si>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</si>
  <si>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</si>
  <si>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</si>
  <si>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</si>
  <si>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</si>
  <si>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</si>
  <si>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</si>
  <si>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</si>
  <si>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</si>
  <si>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</si>
  <si>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</si>
  <si>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</si>
  <si>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</si>
  <si>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</si>
  <si>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</si>
  <si>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</si>
  <si>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</si>
  <si>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</si>
  <si>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</si>
  <si>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</si>
  <si>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</si>
  <si>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</si>
  <si>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</si>
  <si>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</si>
  <si>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</si>
  <si>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</si>
  <si>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</si>
  <si>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</si>
  <si>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</si>
  <si>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</si>
  <si>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</si>
  <si>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</si>
  <si>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</si>
  <si>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</si>
  <si>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</si>
  <si>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</si>
  <si>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</si>
  <si>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</si>
  <si>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</si>
  <si>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</si>
  <si>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</si>
  <si>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</si>
  <si>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</si>
  <si>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</si>
  <si>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</si>
  <si>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</si>
  <si>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</si>
  <si>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</si>
  <si>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</si>
  <si>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</si>
  <si>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</si>
  <si>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</si>
  <si>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</si>
  <si>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</si>
  <si>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</si>
  <si>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</si>
  <si>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</si>
  <si>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</si>
  <si>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</si>
  <si>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</si>
  <si>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</si>
  <si>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</si>
  <si>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</si>
  <si>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</si>
  <si>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</si>
  <si>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</si>
  <si>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</si>
  <si>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</si>
  <si>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</si>
  <si>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</si>
  <si>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</si>
  <si>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</si>
  <si>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</si>
  <si>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</si>
  <si>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</si>
  <si>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</si>
  <si>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</si>
  <si>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</si>
  <si>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</si>
  <si>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</si>
  <si>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</si>
  <si>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</si>
  <si>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</si>
  <si>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</si>
  <si>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</si>
  <si>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</si>
  <si>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</si>
  <si>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</si>
  <si>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</si>
  <si>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</si>
  <si>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</si>
  <si>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</si>
  <si>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</si>
  <si>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</si>
  <si>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</si>
  <si>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</si>
  <si>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</si>
  <si>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</si>
  <si>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</si>
  <si>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</si>
  <si>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</si>
  <si>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</si>
  <si>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</si>
  <si>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</si>
  <si>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</si>
  <si>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</si>
  <si>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</si>
  <si>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</si>
  <si>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</si>
  <si>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</si>
  <si>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</si>
  <si>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</si>
  <si>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</si>
  <si>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</si>
  <si>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</si>
  <si>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</si>
  <si>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</si>
  <si>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</si>
  <si>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</si>
  <si>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</si>
  <si>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</si>
  <si>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</si>
  <si>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</si>
  <si>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</si>
  <si>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</si>
  <si>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</si>
  <si>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</si>
  <si>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</si>
  <si>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</si>
  <si>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</si>
  <si>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</si>
  <si>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</si>
  <si>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</si>
  <si>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</si>
  <si>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</si>
  <si>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</si>
  <si>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</si>
  <si>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</si>
  <si>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</si>
  <si>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</si>
  <si>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</si>
  <si>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</si>
  <si>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</si>
  <si>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</si>
  <si>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</si>
  <si>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</si>
  <si>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</si>
  <si>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</si>
  <si>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</si>
  <si>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</si>
  <si>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</si>
  <si>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</si>
  <si>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</si>
  <si>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</si>
  <si>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</si>
  <si>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</si>
  <si>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</si>
  <si>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</si>
  <si>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</si>
  <si>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</si>
  <si>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</si>
  <si>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</si>
  <si>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</si>
  <si>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</si>
  <si>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</si>
  <si>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</si>
  <si>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</si>
  <si>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</si>
  <si>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</si>
  <si>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</si>
  <si>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</si>
  <si>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</si>
  <si>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</si>
  <si>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</si>
  <si>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</si>
  <si>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</si>
  <si>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</si>
  <si>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</si>
  <si>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</si>
  <si>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</si>
  <si>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</si>
  <si>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</si>
  <si>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</si>
  <si>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</si>
  <si>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</si>
  <si>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</si>
  <si>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</si>
  <si>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</si>
  <si>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</si>
  <si>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</si>
  <si>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</si>
  <si>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</si>
  <si>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</si>
  <si>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</si>
  <si>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</si>
  <si>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</si>
  <si>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</si>
  <si>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</si>
  <si>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</si>
  <si>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</si>
  <si>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</si>
  <si>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</si>
  <si>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</si>
  <si>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</si>
  <si>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</si>
  <si>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</si>
  <si>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</si>
  <si>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</si>
  <si>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</si>
  <si>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</si>
  <si>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</si>
  <si>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</si>
  <si>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</si>
  <si>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</si>
  <si>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</si>
  <si>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</si>
  <si>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</si>
  <si>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</si>
  <si>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</si>
  <si>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</si>
  <si>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</si>
  <si>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</si>
  <si>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</si>
  <si>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</si>
  <si>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</si>
  <si>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</si>
  <si>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</si>
  <si>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</si>
  <si>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</si>
  <si>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</si>
  <si>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</si>
  <si>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</si>
  <si>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</si>
  <si>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</si>
  <si>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</si>
  <si>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</si>
  <si>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</si>
  <si>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</si>
  <si>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</si>
  <si>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</si>
  <si>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</si>
  <si>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</si>
  <si>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</si>
  <si>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</si>
  <si>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</si>
  <si>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</si>
  <si>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</si>
  <si>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</si>
  <si>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</si>
  <si>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</si>
  <si>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</si>
  <si>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</si>
  <si>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</si>
  <si>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</si>
  <si>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</si>
  <si>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</si>
  <si>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</si>
  <si>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</si>
  <si>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</si>
  <si>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</si>
  <si>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</si>
  <si>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</si>
  <si>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</si>
  <si>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</si>
  <si>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</si>
  <si>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</si>
  <si>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</si>
  <si>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</si>
  <si>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</si>
  <si>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</si>
  <si>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</si>
  <si>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</si>
  <si>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</si>
  <si>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</si>
  <si>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</si>
  <si>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</si>
  <si>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</si>
  <si>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</si>
  <si>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</si>
  <si>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</si>
  <si>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</si>
  <si>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</si>
  <si>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</si>
  <si>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</si>
  <si>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</si>
  <si>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</si>
  <si>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</si>
  <si>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</si>
  <si>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</si>
  <si>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</si>
  <si>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</si>
  <si>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</si>
  <si>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</si>
  <si>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</si>
  <si>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</si>
  <si>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</si>
  <si>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</si>
  <si>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</si>
  <si>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</si>
  <si>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</si>
  <si>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</si>
  <si>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</si>
  <si>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</si>
  <si>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</si>
  <si>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</si>
  <si>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</si>
  <si>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</si>
  <si>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</si>
  <si>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</si>
  <si>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</si>
  <si>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</si>
  <si>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</si>
  <si>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</si>
  <si>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</si>
  <si>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</si>
  <si>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</si>
  <si>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</si>
  <si>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</si>
  <si>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</si>
  <si>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</si>
  <si>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</si>
  <si>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</si>
  <si>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</si>
  <si>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</si>
  <si>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</si>
  <si>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</si>
  <si>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</si>
  <si>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</si>
  <si>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</si>
  <si>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</si>
  <si>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</si>
  <si>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</si>
  <si>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</si>
  <si>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</si>
  <si>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</si>
  <si>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</si>
  <si>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</si>
  <si>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</si>
  <si>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</si>
  <si>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</si>
  <si>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</si>
  <si>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</si>
  <si>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</si>
  <si>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</si>
  <si>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</si>
  <si>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</si>
  <si>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</si>
  <si>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</si>
  <si>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</si>
  <si>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</si>
  <si>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</si>
  <si>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</si>
  <si>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</si>
  <si>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</si>
  <si>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</si>
  <si>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</si>
  <si>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</si>
  <si>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</si>
  <si>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</si>
  <si>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</si>
  <si>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</si>
  <si>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</si>
  <si>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</si>
  <si>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</si>
  <si>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</si>
  <si>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</si>
  <si>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</si>
  <si>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</si>
  <si>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</si>
  <si>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</si>
  <si>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</si>
  <si>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</si>
  <si>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</si>
  <si>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</si>
  <si>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</si>
  <si>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</si>
  <si>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</si>
  <si>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</si>
  <si>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</si>
  <si>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</si>
  <si>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</si>
  <si>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</si>
  <si>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</si>
  <si>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</si>
  <si>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</si>
  <si>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</si>
  <si>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</si>
  <si>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</si>
  <si>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</si>
  <si>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</si>
  <si>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</si>
  <si>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</si>
  <si>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</si>
  <si>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</si>
  <si>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</si>
  <si>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</si>
  <si>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</si>
  <si>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</si>
  <si>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</si>
  <si>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</si>
  <si>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</si>
  <si>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</si>
  <si>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</si>
  <si>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</si>
  <si>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</si>
  <si>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</si>
  <si>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</si>
  <si>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</si>
  <si>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</si>
  <si>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</si>
  <si>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</si>
  <si>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</si>
  <si>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</si>
  <si>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</si>
  <si>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</si>
  <si>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</si>
  <si>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</si>
  <si>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</si>
  <si>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</si>
  <si>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</si>
  <si>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</si>
  <si>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</si>
  <si>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</si>
  <si>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</si>
  <si>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</si>
  <si>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</si>
  <si>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</si>
  <si>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</si>
  <si>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</si>
  <si>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</si>
  <si>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</si>
  <si>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</si>
  <si>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</si>
  <si>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</si>
  <si>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</si>
  <si>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</si>
  <si>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</si>
  <si>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</si>
  <si>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</si>
  <si>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</si>
  <si>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</si>
  <si>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</si>
  <si>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</si>
  <si>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</si>
  <si>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</si>
  <si>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</si>
  <si>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</si>
  <si>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</si>
  <si>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</si>
  <si>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</si>
  <si>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</si>
  <si>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</si>
  <si>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</si>
  <si>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</si>
  <si>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</si>
  <si>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</si>
  <si>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</si>
  <si>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</si>
  <si>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</si>
  <si>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</si>
  <si>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</si>
  <si>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</si>
  <si>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</si>
  <si>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</si>
  <si>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</si>
  <si>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</si>
  <si>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</si>
  <si>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</si>
  <si>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</si>
  <si>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</si>
  <si>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</si>
  <si>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</si>
  <si>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</si>
  <si>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</si>
  <si>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</si>
  <si>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</si>
  <si>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</si>
  <si>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</si>
  <si>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</si>
  <si>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</si>
  <si>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</si>
  <si>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</si>
  <si>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</si>
  <si>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</si>
  <si>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</si>
  <si>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</si>
  <si>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</si>
  <si>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</si>
  <si>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</si>
  <si>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</si>
  <si>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</si>
  <si>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</si>
  <si>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</si>
  <si>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</si>
  <si>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</si>
  <si>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</si>
  <si>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</si>
  <si>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</si>
  <si>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</si>
  <si>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</si>
  <si>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</si>
  <si>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</si>
  <si>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</si>
  <si>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</si>
  <si>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</si>
  <si>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</si>
  <si>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</si>
  <si>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</si>
  <si>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</si>
  <si>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</si>
  <si>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</si>
  <si>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</si>
  <si>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</si>
  <si>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</si>
  <si>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</si>
  <si>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</si>
  <si>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</si>
  <si>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</si>
  <si>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</si>
  <si>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</si>
  <si>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</si>
  <si>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</si>
  <si>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</si>
  <si>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</si>
  <si>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</si>
  <si>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</si>
  <si>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</si>
  <si>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</si>
  <si>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</si>
  <si>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</si>
  <si>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</si>
  <si>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</si>
  <si>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</si>
  <si>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</si>
  <si>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</si>
  <si>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</si>
  <si>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</si>
  <si>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</si>
  <si>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</si>
  <si>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</si>
  <si>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</si>
  <si>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</si>
  <si>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</si>
  <si>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</si>
  <si>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</si>
  <si>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</si>
  <si>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</si>
  <si>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</si>
  <si>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</si>
  <si>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</si>
  <si>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</si>
  <si>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</si>
  <si>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</si>
  <si>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</si>
  <si>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</si>
  <si>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</si>
  <si>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</si>
  <si>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</si>
  <si>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</si>
  <si>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</si>
  <si>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</si>
  <si>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</si>
  <si>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</si>
  <si>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</si>
  <si>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</si>
  <si>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</si>
  <si>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</si>
  <si>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</si>
  <si>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</si>
  <si>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</si>
  <si>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</si>
  <si>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</si>
  <si>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</si>
  <si>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</si>
  <si>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</si>
  <si>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</si>
  <si>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</si>
  <si>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</si>
  <si>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</si>
  <si>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</si>
  <si>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</si>
  <si>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</si>
  <si>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</si>
  <si>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</si>
  <si>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</si>
  <si>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</si>
  <si>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</si>
  <si>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</si>
  <si>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</si>
  <si>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</si>
  <si>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</si>
  <si>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</si>
  <si>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</si>
  <si>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</si>
  <si>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</si>
  <si>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</si>
  <si>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</si>
  <si>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</si>
  <si>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</si>
  <si>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</si>
  <si>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</si>
  <si>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</si>
  <si>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</si>
  <si>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</si>
  <si>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</si>
  <si>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</si>
  <si>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</si>
  <si>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</si>
  <si>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</si>
  <si>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</si>
  <si>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</si>
  <si>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</si>
  <si>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</si>
  <si>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</si>
  <si>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</si>
  <si>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</si>
  <si>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</si>
  <si>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</si>
  <si>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</si>
  <si>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</si>
  <si>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</si>
  <si>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</si>
  <si>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</si>
  <si>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</si>
  <si>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</si>
  <si>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</si>
  <si>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</si>
  <si>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</si>
  <si>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</si>
  <si>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</si>
  <si>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</si>
  <si>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</si>
  <si>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</si>
  <si>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</si>
  <si>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</si>
  <si>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</si>
  <si>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</si>
  <si>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</si>
  <si>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</si>
  <si>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</si>
  <si>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</si>
  <si>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</si>
  <si>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</si>
  <si>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</si>
  <si>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</si>
  <si>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</si>
  <si>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</si>
  <si>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</si>
  <si>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</si>
  <si>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</si>
  <si>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</si>
  <si>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</si>
  <si>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</si>
  <si>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</si>
  <si>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</si>
  <si>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</si>
  <si>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</si>
  <si>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</si>
  <si>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</si>
  <si>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</si>
  <si>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</si>
  <si>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</si>
  <si>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</si>
  <si>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</si>
  <si>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</si>
  <si>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</si>
  <si>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</si>
  <si>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</si>
  <si>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</si>
  <si>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</si>
  <si>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</si>
  <si>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</si>
  <si>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</si>
  <si>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</si>
  <si>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</si>
  <si>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</si>
  <si>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</si>
  <si>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</si>
  <si>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</si>
  <si>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</si>
  <si>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</si>
  <si>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</si>
  <si>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</si>
  <si>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</si>
  <si>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</si>
  <si>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</si>
  <si>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</si>
  <si>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</si>
  <si>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</si>
  <si>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</si>
  <si>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</si>
  <si>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</si>
  <si>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</si>
  <si>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</si>
  <si>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</si>
  <si>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</si>
  <si>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</si>
  <si>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</si>
  <si>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</si>
  <si>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</si>
  <si>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</si>
  <si>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</si>
  <si>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</si>
  <si>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</si>
  <si>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</si>
  <si>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</si>
  <si>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</si>
  <si>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</si>
  <si>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</si>
  <si>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</si>
  <si>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</si>
  <si>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</si>
  <si>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</si>
  <si>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</si>
  <si>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</si>
  <si>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</si>
  <si>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</si>
  <si>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</si>
  <si>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</si>
  <si>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</si>
  <si>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</si>
  <si>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</si>
  <si>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</si>
  <si>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</si>
  <si>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</si>
  <si>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</si>
  <si>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</si>
  <si>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</si>
  <si>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</si>
  <si>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</si>
  <si>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</si>
  <si>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</si>
  <si>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</si>
  <si>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</si>
  <si>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</si>
  <si>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</si>
  <si>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</si>
  <si>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</si>
  <si>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</si>
  <si>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</si>
  <si>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</si>
  <si>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</si>
  <si>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</si>
  <si>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</si>
  <si>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</si>
  <si>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</si>
  <si>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</si>
  <si>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</si>
  <si>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</si>
  <si>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</si>
  <si>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</si>
  <si>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</si>
  <si>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</si>
  <si>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</si>
  <si>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</si>
  <si>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</si>
  <si>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</si>
  <si>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</si>
  <si>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</si>
  <si>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</si>
  <si>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</si>
  <si>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</si>
  <si>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</si>
  <si>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</si>
  <si>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</si>
  <si>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</si>
  <si>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</si>
  <si>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</si>
  <si>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</si>
  <si>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</si>
  <si>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</si>
  <si>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</si>
  <si>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</si>
  <si>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</si>
  <si>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</si>
  <si>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</si>
  <si>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</si>
  <si>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</si>
  <si>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</si>
  <si>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</si>
  <si>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</si>
  <si>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</si>
  <si>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</si>
  <si>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</si>
  <si>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</si>
  <si>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</si>
  <si>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</si>
  <si>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</si>
  <si>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</si>
  <si>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</si>
  <si>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</si>
  <si>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</si>
  <si>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</si>
  <si>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</si>
  <si>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</si>
  <si>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</si>
  <si>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</si>
  <si>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</si>
  <si>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</si>
  <si>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</si>
  <si>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</si>
  <si>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</si>
  <si>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</si>
  <si>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</si>
  <si>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</si>
  <si>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</si>
  <si>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</si>
  <si>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</si>
  <si>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</si>
  <si>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</si>
  <si>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</si>
  <si>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</si>
  <si>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</si>
  <si>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</si>
  <si>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</si>
  <si>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</si>
  <si>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</si>
  <si>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</si>
  <si>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</si>
  <si>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</si>
  <si>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</si>
  <si>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</si>
  <si>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</si>
  <si>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</si>
  <si>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</si>
  <si>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</si>
  <si>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</si>
  <si>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</si>
  <si>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</si>
  <si>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</si>
  <si>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</si>
  <si>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</si>
  <si>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</si>
  <si>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</si>
  <si>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</si>
  <si>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</si>
  <si>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</si>
  <si>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</si>
  <si>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</si>
  <si>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</si>
  <si>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</si>
  <si>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</si>
  <si>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</si>
  <si>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</si>
  <si>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</si>
  <si>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</si>
  <si>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</si>
  <si>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</si>
  <si>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</si>
  <si>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</si>
  <si>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</si>
  <si>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</si>
  <si>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</si>
  <si>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</si>
  <si>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</si>
  <si>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</si>
  <si>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</si>
  <si>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</si>
  <si>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</si>
  <si>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</si>
  <si>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</si>
  <si>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</si>
  <si>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</si>
  <si>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</si>
  <si>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</si>
  <si>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</si>
  <si>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</si>
  <si>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</si>
  <si>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</si>
  <si>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</si>
  <si>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</si>
  <si>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</si>
  <si>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</si>
  <si>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</si>
  <si>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</si>
  <si>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</si>
  <si>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</si>
  <si>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</si>
  <si>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</si>
  <si>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</si>
  <si>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</si>
  <si>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</si>
  <si>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</si>
  <si>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</si>
  <si>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</si>
  <si>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</si>
  <si>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</si>
  <si>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</si>
  <si>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</si>
  <si>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</si>
  <si>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</si>
  <si>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</si>
  <si>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</si>
  <si>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</si>
  <si>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</si>
  <si>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</si>
  <si>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</si>
  <si>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</si>
  <si>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</si>
  <si>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</si>
  <si>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</si>
  <si>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</si>
  <si>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</si>
  <si>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</si>
  <si>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</si>
  <si>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</si>
  <si>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</si>
  <si>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</si>
  <si>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</si>
  <si>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</si>
  <si>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</si>
  <si>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</si>
  <si>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</si>
  <si>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</si>
  <si>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</si>
  <si>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</si>
  <si>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</si>
  <si>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</si>
  <si>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</si>
  <si>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</si>
  <si>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</si>
  <si>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</si>
  <si>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</si>
  <si>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</si>
  <si>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</si>
  <si>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</si>
  <si>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</si>
  <si>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</si>
  <si>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</si>
  <si>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</si>
  <si>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</si>
  <si>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</si>
  <si>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</si>
  <si>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</si>
  <si>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</si>
  <si>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</si>
  <si>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</si>
  <si>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</si>
  <si>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</si>
  <si>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</si>
  <si>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</si>
  <si>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</si>
  <si>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</si>
  <si>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</si>
  <si>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</si>
  <si>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</si>
  <si>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</si>
  <si>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</si>
  <si>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</si>
  <si>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</si>
  <si>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</si>
  <si>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</si>
  <si>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</si>
  <si>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</si>
  <si>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</si>
  <si>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</si>
  <si>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</si>
  <si>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</si>
  <si>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</si>
  <si>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</si>
  <si>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</si>
  <si>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</si>
  <si>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</si>
  <si>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</si>
  <si>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</si>
  <si>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</si>
  <si>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</si>
  <si>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</si>
  <si>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</si>
  <si>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</si>
  <si>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</si>
  <si>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</si>
  <si>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</si>
  <si>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</si>
  <si>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</si>
  <si>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</si>
  <si>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</si>
  <si>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</si>
  <si>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</si>
  <si>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</si>
  <si>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</si>
  <si>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</si>
  <si>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</si>
  <si>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</si>
  <si>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</si>
  <si>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</si>
  <si>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</si>
  <si>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</si>
  <si>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</si>
  <si>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</si>
  <si>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</si>
  <si>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</si>
  <si>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</si>
  <si>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</si>
  <si>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</si>
  <si>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</si>
  <si>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</si>
  <si>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</si>
  <si>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</si>
  <si>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</si>
  <si>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</si>
  <si>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</si>
  <si>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</si>
  <si>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</si>
  <si>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</si>
  <si>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</si>
  <si>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</si>
  <si>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</si>
  <si>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</si>
  <si>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</si>
  <si>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</si>
  <si>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</si>
  <si>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</si>
  <si>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</si>
  <si>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</si>
  <si>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</si>
  <si>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</si>
  <si>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</si>
  <si>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</si>
  <si>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</si>
  <si>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</si>
  <si>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</si>
  <si>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</si>
  <si>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</si>
  <si>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</si>
  <si>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</si>
  <si>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</si>
  <si>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</si>
  <si>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</si>
  <si>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</si>
  <si>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</si>
  <si>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</si>
  <si>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</si>
  <si>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</si>
  <si>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</si>
  <si>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</si>
  <si>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</si>
  <si>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</si>
  <si>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</si>
  <si>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</si>
  <si>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</si>
  <si>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</si>
  <si>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</si>
  <si>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</si>
  <si>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</si>
  <si>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</si>
  <si>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</si>
  <si>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</si>
  <si>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</si>
  <si>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</si>
  <si>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</si>
  <si>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</si>
  <si>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</si>
  <si>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</si>
  <si>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</si>
  <si>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</si>
  <si>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</si>
  <si>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</si>
  <si>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</si>
  <si>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</si>
  <si>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</si>
  <si>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</si>
  <si>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</si>
  <si>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</si>
  <si>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</si>
  <si>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</si>
  <si>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</si>
  <si>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</si>
  <si>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</si>
  <si>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</si>
  <si>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</si>
  <si>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</si>
  <si>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</si>
  <si>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</si>
  <si>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</si>
  <si>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</si>
  <si>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</si>
  <si>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</si>
  <si>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</si>
  <si>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</si>
  <si>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</si>
  <si>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</si>
  <si>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</si>
  <si>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</si>
  <si>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</si>
  <si>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</si>
  <si>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</si>
  <si>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</si>
  <si>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</si>
  <si>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</si>
  <si>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</si>
  <si>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</si>
  <si>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</si>
  <si>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</si>
  <si>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</si>
  <si>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</si>
  <si>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</si>
  <si>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</si>
  <si>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</si>
  <si>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</si>
  <si>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</si>
  <si>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</si>
  <si>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</si>
  <si>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</si>
  <si>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</si>
  <si>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</si>
  <si>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</si>
  <si>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</si>
  <si>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</si>
  <si>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</si>
  <si>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</si>
  <si>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</si>
  <si>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</si>
  <si>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</si>
  <si>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</si>
  <si>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</si>
  <si>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</si>
  <si>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</si>
  <si>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</si>
  <si>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</si>
  <si>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</si>
  <si>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</si>
  <si>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</si>
  <si>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</si>
  <si>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</si>
  <si>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</si>
  <si>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</si>
  <si>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</si>
  <si>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</si>
  <si>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</si>
  <si>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</si>
  <si>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</si>
  <si>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</si>
  <si>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</si>
  <si>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</si>
  <si>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</si>
  <si>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</si>
  <si>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</si>
  <si>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</si>
  <si>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</si>
  <si>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</si>
  <si>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</si>
  <si>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</si>
  <si>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</si>
  <si>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</si>
  <si>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</si>
  <si>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</si>
  <si>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</si>
  <si>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</si>
  <si>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</si>
  <si>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</si>
  <si>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</si>
  <si>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</si>
  <si>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</si>
  <si>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</si>
  <si>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</si>
  <si>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</si>
  <si>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</si>
  <si>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</si>
  <si>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</si>
  <si>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</si>
  <si>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</si>
  <si>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</si>
  <si>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</si>
  <si>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</si>
  <si>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</si>
  <si>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</si>
  <si>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</si>
  <si>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</si>
  <si>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</si>
  <si>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</si>
  <si>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</si>
  <si>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</si>
  <si>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</si>
  <si>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</si>
  <si>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</si>
  <si>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</si>
  <si>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</si>
  <si>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</si>
  <si>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</si>
  <si>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</si>
  <si>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</si>
  <si>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</si>
  <si>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</si>
  <si>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</si>
  <si>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</si>
  <si>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</si>
  <si>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</si>
  <si>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</si>
  <si>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</si>
  <si>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</si>
  <si>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</si>
  <si>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</si>
  <si>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</si>
  <si>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</si>
  <si>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</si>
  <si>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</si>
  <si>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</si>
  <si>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</si>
  <si>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</si>
  <si>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</si>
  <si>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</si>
  <si>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</si>
  <si>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</si>
  <si>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</si>
  <si>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</si>
  <si>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</si>
  <si>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</si>
  <si>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</si>
  <si>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</si>
  <si>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</si>
  <si>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</si>
  <si>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</si>
  <si>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</si>
  <si>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</si>
  <si>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</si>
  <si>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</si>
  <si>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</si>
  <si>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</si>
  <si>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</si>
  <si>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</si>
  <si>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</si>
  <si>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</si>
  <si>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</si>
  <si>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</si>
  <si>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</si>
  <si>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</si>
  <si>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</si>
  <si>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</si>
  <si>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</si>
  <si>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</si>
  <si>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</si>
  <si>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</si>
  <si>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</si>
  <si>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</si>
  <si>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</si>
  <si>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</si>
  <si>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</si>
  <si>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</si>
  <si>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</si>
  <si>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</si>
  <si>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</si>
  <si>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</si>
  <si>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</si>
  <si>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</si>
  <si>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</si>
  <si>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</si>
  <si>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</si>
  <si>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</si>
  <si>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</si>
  <si>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</si>
  <si>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</si>
  <si>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</si>
  <si>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</si>
  <si>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</si>
  <si>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</si>
  <si>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</si>
  <si>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</si>
  <si>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</si>
  <si>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</si>
  <si>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</si>
  <si>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</si>
  <si>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</si>
  <si>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</si>
  <si>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</si>
  <si>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</si>
  <si>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</si>
  <si>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</si>
  <si>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</si>
  <si>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</si>
  <si>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</si>
  <si>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</si>
  <si>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</si>
  <si>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</si>
  <si>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</si>
  <si>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</si>
  <si>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</si>
  <si>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</si>
  <si>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</si>
  <si>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</si>
  <si>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</si>
  <si>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</si>
  <si>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</si>
  <si>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</si>
  <si>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</si>
  <si>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</si>
  <si>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</si>
  <si>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</si>
  <si>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</si>
  <si>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</si>
  <si>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</si>
  <si>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</si>
  <si>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</si>
  <si>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</si>
  <si>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</si>
  <si>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</si>
  <si>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</si>
  <si>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</si>
  <si>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</si>
  <si>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</si>
  <si>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</si>
  <si>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</si>
  <si>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</si>
  <si>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</si>
  <si>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</si>
  <si>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</si>
  <si>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</si>
  <si>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</si>
  <si>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</si>
  <si>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</si>
  <si>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</si>
  <si>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</si>
  <si>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</si>
  <si>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</si>
  <si>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</si>
  <si>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</si>
  <si>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</si>
  <si>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</si>
  <si>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</si>
  <si>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</si>
  <si>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</si>
  <si>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</si>
  <si>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</si>
  <si>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</si>
  <si>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</si>
  <si>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</si>
  <si>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</si>
  <si>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</si>
  <si>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</si>
  <si>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</si>
  <si>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</si>
  <si>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</si>
  <si>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</si>
  <si>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</si>
  <si>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</si>
  <si>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</si>
  <si>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</si>
  <si>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</si>
  <si>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</si>
  <si>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</si>
  <si>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</si>
  <si>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</si>
  <si>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</si>
  <si>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</si>
  <si>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</si>
  <si>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</si>
  <si>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</si>
  <si>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</si>
  <si>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</si>
  <si>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</si>
  <si>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</si>
  <si>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</si>
  <si>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</si>
  <si>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</si>
  <si>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</si>
  <si>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</si>
  <si>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</si>
  <si>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</si>
  <si>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</si>
  <si>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</si>
  <si>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</si>
  <si>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</si>
  <si>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</si>
  <si>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</si>
  <si>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</si>
  <si>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</si>
  <si>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</si>
  <si>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</si>
  <si>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</si>
  <si>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</si>
  <si>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</si>
  <si>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</si>
  <si>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</si>
  <si>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</si>
  <si>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</si>
  <si>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</si>
  <si>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</si>
  <si>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</si>
  <si>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</si>
  <si>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</si>
  <si>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</si>
  <si>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</si>
  <si>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</si>
  <si>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</si>
  <si>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</si>
  <si>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</si>
  <si>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</si>
  <si>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</si>
  <si>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</si>
  <si>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</si>
  <si>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</si>
  <si>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</si>
  <si>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</si>
  <si>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</si>
  <si>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</si>
  <si>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</si>
  <si>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</si>
  <si>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</si>
  <si>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</si>
  <si>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</si>
  <si>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</si>
  <si>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</si>
  <si>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</si>
  <si>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</si>
  <si>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</si>
  <si>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</si>
  <si>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</si>
  <si>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</si>
  <si>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</si>
  <si>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</si>
  <si>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</si>
  <si>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</si>
  <si>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</si>
  <si>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</si>
  <si>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</si>
  <si>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</si>
  <si>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</si>
  <si>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</si>
  <si>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</si>
  <si>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</si>
  <si>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</si>
  <si>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</si>
  <si>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</si>
  <si>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</si>
  <si>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</si>
  <si>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</si>
  <si>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</si>
  <si>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</si>
  <si>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</si>
  <si>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</si>
  <si>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</si>
  <si>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</si>
  <si>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</si>
  <si>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</si>
  <si>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</si>
  <si>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</si>
  <si>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</si>
  <si>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</si>
  <si>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</si>
  <si>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</si>
  <si>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</si>
  <si>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</si>
  <si>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</si>
  <si>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</si>
  <si>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</si>
  <si>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</si>
  <si>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</si>
  <si>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</si>
  <si>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</si>
  <si>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</si>
  <si>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</si>
  <si>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</si>
  <si>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</si>
  <si>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</si>
  <si>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</si>
  <si>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</si>
  <si>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</si>
  <si>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</si>
  <si>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</si>
  <si>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</si>
  <si>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</si>
  <si>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</si>
  <si>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</si>
  <si>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</si>
  <si>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</si>
  <si>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</si>
  <si>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</si>
  <si>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</si>
  <si>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</si>
  <si>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</si>
  <si>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</si>
  <si>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</si>
  <si>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</si>
  <si>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</si>
  <si>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</si>
  <si>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</si>
  <si>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</si>
  <si>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</si>
  <si>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</si>
  <si>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</si>
  <si>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</si>
  <si>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</si>
  <si>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</si>
  <si>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</si>
  <si>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</si>
  <si>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</si>
  <si>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</si>
  <si>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</si>
  <si>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</si>
  <si>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</si>
  <si>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</si>
  <si>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</si>
  <si>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</si>
  <si>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</si>
  <si>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</si>
  <si>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</si>
  <si>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</si>
  <si>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</si>
  <si>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</si>
  <si>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</si>
  <si>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</si>
  <si>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</si>
  <si>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</si>
  <si>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</si>
  <si>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</si>
  <si>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</si>
  <si>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</si>
  <si>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</si>
  <si>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</si>
  <si>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</si>
  <si>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</si>
  <si>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</si>
  <si>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</si>
  <si>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</si>
  <si>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</si>
  <si>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</si>
  <si>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</si>
  <si>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</si>
  <si>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</si>
  <si>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</si>
  <si>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</si>
  <si>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</si>
  <si>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</si>
  <si>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</si>
  <si>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</si>
  <si>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</si>
  <si>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</si>
  <si>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</si>
  <si>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</si>
  <si>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</si>
  <si>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</si>
  <si>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</si>
  <si>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</si>
  <si>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</si>
  <si>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</si>
  <si>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</si>
  <si>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</si>
  <si>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</si>
  <si>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</si>
  <si>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</si>
  <si>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</si>
  <si>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</si>
  <si>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</si>
  <si>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</si>
  <si>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</si>
  <si>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</si>
  <si>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</si>
  <si>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</si>
  <si>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</si>
  <si>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</si>
  <si>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</si>
  <si>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</si>
  <si>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</si>
  <si>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</si>
  <si>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</si>
  <si>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</si>
  <si>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</si>
  <si>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</si>
  <si>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</si>
  <si>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</si>
  <si>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</si>
  <si>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</si>
  <si>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</si>
  <si>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</si>
  <si>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</si>
  <si>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</si>
  <si>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</si>
  <si>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</si>
  <si>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</si>
  <si>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</si>
  <si>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</si>
  <si>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</si>
  <si>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</si>
  <si>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</si>
  <si>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</si>
  <si>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</si>
  <si>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</si>
  <si>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</si>
  <si>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</si>
  <si>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</si>
  <si>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</si>
  <si>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</si>
  <si>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</si>
  <si>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</si>
  <si>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</si>
  <si>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</si>
  <si>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</si>
  <si>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</si>
  <si>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</si>
  <si>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</si>
  <si>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</si>
  <si>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</si>
  <si>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</si>
  <si>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</si>
  <si>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</si>
  <si>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</si>
  <si>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</si>
  <si>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</si>
  <si>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</si>
  <si>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</si>
  <si>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</si>
  <si>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</si>
  <si>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</si>
  <si>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</si>
  <si>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</si>
  <si>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</si>
  <si>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</si>
  <si>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</si>
  <si>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</si>
  <si>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</si>
  <si>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</si>
  <si>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</si>
  <si>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</si>
  <si>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</si>
  <si>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</si>
  <si>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</si>
  <si>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</si>
  <si>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</si>
  <si>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</si>
  <si>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</si>
  <si>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</si>
  <si>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</si>
  <si>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</si>
  <si>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</si>
  <si>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</si>
  <si>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</si>
  <si>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</si>
  <si>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</si>
  <si>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</si>
  <si>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</si>
  <si>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</si>
  <si>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</si>
  <si>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</si>
  <si>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</si>
  <si>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</si>
  <si>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</si>
  <si>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</si>
  <si>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</si>
  <si>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</si>
  <si>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</si>
  <si>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</si>
  <si>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</si>
  <si>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</si>
  <si>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</si>
  <si>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</si>
  <si>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</si>
  <si>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</si>
  <si>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</si>
  <si>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</si>
  <si>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</si>
  <si>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</si>
  <si>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</si>
  <si>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</si>
  <si>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</si>
  <si>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</si>
  <si>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</si>
  <si>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</si>
  <si>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</si>
  <si>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</si>
  <si>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</si>
  <si>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</si>
  <si>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</si>
  <si>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</si>
  <si>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</si>
  <si>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</si>
  <si>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</si>
  <si>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</si>
  <si>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</si>
  <si>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</si>
  <si>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</si>
  <si>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</si>
  <si>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</si>
  <si>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</si>
  <si>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</si>
  <si>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</si>
  <si>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</si>
  <si>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</si>
  <si>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</si>
  <si>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</si>
  <si>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</si>
  <si>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</si>
  <si>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</si>
  <si>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</si>
  <si>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</si>
  <si>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</si>
  <si>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</si>
  <si>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</si>
  <si>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</si>
  <si>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</si>
  <si>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</si>
  <si>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</si>
  <si>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</si>
  <si>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</si>
  <si>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</si>
  <si>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</si>
  <si>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</si>
  <si>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</si>
  <si>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</si>
  <si>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</si>
  <si>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</si>
  <si>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</si>
  <si>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</si>
  <si>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</si>
  <si>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</si>
  <si>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</si>
  <si>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</si>
  <si>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</si>
  <si>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</si>
  <si>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</si>
  <si>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</si>
  <si>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</si>
  <si>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</si>
  <si>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</si>
  <si>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</si>
  <si>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</si>
  <si>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</si>
  <si>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</si>
  <si>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</si>
  <si>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</si>
  <si>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</si>
  <si>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</si>
  <si>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</si>
  <si>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</si>
  <si>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</si>
  <si>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</si>
  <si>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</si>
  <si>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</si>
  <si>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</si>
  <si>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</si>
  <si>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</si>
  <si>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</si>
  <si>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</si>
  <si>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</si>
  <si>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</si>
  <si>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</si>
  <si>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</si>
  <si>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</si>
  <si>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</si>
  <si>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</si>
  <si>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</si>
  <si>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</si>
  <si>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</si>
  <si>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</si>
  <si>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</si>
  <si>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</si>
  <si>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</si>
  <si>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</si>
  <si>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</si>
  <si>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</si>
  <si>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</si>
  <si>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</si>
  <si>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</si>
  <si>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</si>
  <si>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</si>
  <si>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</si>
  <si>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</si>
  <si>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</si>
  <si>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</si>
  <si>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</si>
  <si>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</si>
  <si>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</si>
  <si>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</si>
  <si>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</si>
  <si>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</si>
  <si>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</si>
  <si>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</si>
  <si>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</si>
  <si>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</si>
  <si>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</si>
  <si>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</si>
  <si>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</si>
  <si>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</si>
  <si>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</si>
  <si>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</si>
  <si>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</si>
  <si>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</si>
  <si>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</si>
  <si>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</si>
  <si>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</si>
  <si>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</si>
  <si>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</si>
  <si>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</si>
  <si>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</si>
  <si>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</si>
  <si>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</si>
  <si>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</si>
  <si>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</si>
  <si>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</si>
  <si>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</si>
  <si>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</si>
  <si>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</si>
  <si>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</si>
  <si>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</si>
  <si>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</si>
  <si>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</si>
  <si>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</si>
  <si>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</si>
  <si>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</si>
  <si>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</si>
  <si>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</si>
  <si>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</si>
  <si>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</si>
  <si>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</si>
  <si>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</si>
  <si>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</si>
  <si>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</si>
  <si>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</si>
  <si>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</si>
  <si>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</si>
  <si>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</si>
  <si>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</si>
  <si>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</si>
  <si>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</si>
  <si>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</si>
  <si>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</si>
  <si>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</si>
  <si>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</si>
  <si>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</si>
  <si>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</si>
  <si>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</si>
  <si>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</si>
  <si>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</si>
  <si>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</si>
  <si>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</si>
  <si>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</si>
  <si>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</si>
  <si>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</si>
  <si>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</si>
  <si>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</si>
  <si>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</si>
  <si>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</si>
  <si>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</si>
  <si>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</si>
  <si>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</si>
  <si>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</si>
  <si>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</si>
  <si>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</si>
  <si>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</si>
  <si>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</si>
  <si>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</si>
  <si>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</si>
  <si>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</si>
  <si>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</si>
  <si>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</si>
  <si>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</si>
  <si>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</si>
  <si>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</si>
  <si>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</si>
  <si>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</si>
  <si>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</si>
  <si>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</si>
  <si>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</si>
  <si>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</si>
  <si>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</si>
  <si>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</si>
  <si>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</si>
  <si>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</si>
  <si>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</si>
  <si>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</si>
  <si>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</si>
  <si>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</si>
  <si>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</si>
  <si>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</si>
  <si>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</si>
  <si>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</si>
  <si>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</si>
  <si>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</si>
  <si>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</si>
  <si>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</si>
  <si>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</si>
  <si>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</si>
  <si>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</si>
  <si>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</si>
  <si>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</si>
  <si>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</si>
  <si>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</si>
  <si>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</si>
  <si>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</si>
  <si>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</si>
  <si>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</si>
  <si>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</si>
  <si>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</si>
  <si>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</si>
  <si>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</si>
  <si>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</si>
  <si>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</si>
  <si>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</si>
  <si>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</si>
  <si>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</si>
  <si>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</si>
  <si>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</si>
  <si>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</si>
  <si>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</si>
  <si>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</si>
  <si>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</si>
  <si>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</si>
  <si>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</si>
  <si>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</si>
  <si>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</si>
  <si>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</si>
  <si>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</si>
  <si>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</si>
  <si>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</si>
  <si>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</si>
  <si>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</si>
  <si>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</si>
  <si>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</si>
  <si>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</si>
  <si>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</si>
  <si>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</si>
  <si>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</si>
  <si>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</si>
  <si>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</si>
  <si>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</si>
  <si>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</si>
  <si>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</si>
  <si>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</si>
  <si>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</si>
  <si>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</si>
  <si>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</si>
  <si>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</si>
  <si>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</si>
  <si>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</si>
  <si>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</si>
  <si>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</si>
  <si>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</si>
  <si>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</si>
  <si>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</si>
  <si>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</si>
  <si>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</si>
  <si>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</si>
  <si>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</si>
  <si>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</si>
  <si>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</si>
  <si>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</si>
  <si>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</si>
  <si>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</si>
  <si>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</si>
  <si>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</si>
  <si>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</si>
  <si>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</si>
  <si>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</si>
  <si>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</si>
  <si>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</si>
  <si>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</si>
  <si>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</si>
  <si>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</si>
  <si>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</si>
  <si>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</si>
  <si>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</si>
  <si>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</si>
  <si>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</si>
  <si>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</si>
  <si>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</si>
  <si>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</si>
  <si>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</si>
  <si>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</si>
  <si>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</si>
  <si>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</si>
  <si>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</si>
  <si>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</si>
  <si>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</si>
  <si>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</si>
  <si>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</si>
  <si>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</si>
  <si>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</si>
  <si>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</si>
  <si>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</si>
  <si>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</si>
  <si>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</si>
  <si>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</si>
  <si>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</si>
  <si>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</si>
  <si>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</si>
  <si>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</si>
  <si>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</si>
  <si>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</si>
  <si>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</si>
  <si>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</si>
  <si>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</si>
  <si>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</si>
  <si>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</si>
  <si>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</si>
  <si>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</si>
  <si>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</si>
  <si>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</si>
  <si>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</si>
  <si>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</si>
  <si>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</si>
  <si>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</si>
  <si>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</si>
  <si>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</si>
  <si>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</si>
  <si>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</si>
  <si>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</si>
  <si>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</si>
  <si>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</si>
  <si>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</si>
  <si>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</si>
  <si>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</si>
  <si>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</si>
  <si>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</si>
  <si>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</si>
  <si>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</si>
  <si>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</si>
  <si>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</si>
  <si>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</si>
  <si>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</si>
  <si>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</si>
  <si>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</si>
  <si>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</si>
  <si>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</si>
  <si>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</si>
  <si>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</si>
  <si>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</si>
  <si>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</si>
  <si>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</si>
  <si>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</si>
  <si>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</si>
  <si>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</si>
  <si>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</si>
  <si>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</si>
  <si>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</si>
  <si>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</si>
  <si>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</si>
  <si>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</si>
  <si>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</si>
  <si>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</si>
  <si>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</si>
  <si>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</si>
  <si>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</si>
  <si>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</si>
  <si>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</si>
  <si>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</si>
  <si>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</si>
  <si>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</si>
  <si>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</si>
  <si>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</si>
  <si>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</si>
  <si>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</si>
  <si>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</si>
  <si>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</si>
  <si>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</si>
  <si>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</si>
  <si>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</si>
  <si>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</si>
  <si>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</si>
  <si>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</si>
  <si>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</si>
  <si>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</si>
  <si>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</si>
  <si>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</si>
  <si>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</si>
  <si>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</si>
  <si>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</si>
  <si>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</si>
  <si>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</si>
  <si>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</si>
  <si>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</si>
  <si>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</si>
  <si>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</si>
  <si>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</si>
  <si>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</si>
  <si>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</si>
  <si>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</si>
  <si>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</si>
  <si>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</si>
  <si>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</si>
  <si>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</si>
  <si>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</si>
  <si>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</si>
  <si>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</si>
  <si>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</si>
  <si>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</si>
  <si>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</si>
  <si>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</si>
  <si>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</si>
  <si>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</si>
  <si>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</si>
  <si>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</si>
  <si>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</si>
  <si>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</si>
  <si>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</si>
  <si>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</si>
  <si>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</si>
  <si>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</si>
  <si>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</si>
  <si>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</si>
  <si>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</si>
  <si>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</si>
  <si>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</si>
  <si>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</si>
  <si>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</si>
  <si>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</si>
  <si>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</si>
  <si>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</si>
  <si>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</si>
  <si>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</si>
  <si>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</si>
  <si>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</si>
  <si>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</si>
  <si>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</si>
  <si>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</si>
  <si>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</si>
  <si>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</si>
  <si>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</si>
  <si>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</si>
  <si>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</si>
  <si>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</si>
  <si>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</si>
  <si>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</si>
  <si>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</si>
  <si>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</si>
  <si>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</si>
  <si>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</si>
  <si>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</si>
  <si>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</si>
  <si>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</si>
  <si>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</si>
  <si>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</si>
  <si>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</si>
  <si>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</si>
  <si>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</si>
  <si>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</si>
  <si>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</si>
  <si>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</si>
  <si>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</si>
  <si>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</si>
  <si>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</si>
  <si>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</si>
  <si>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</si>
  <si>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</si>
  <si>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</si>
  <si>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</si>
  <si>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</si>
  <si>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</si>
  <si>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</si>
  <si>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</si>
  <si>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</si>
  <si>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</si>
  <si>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</si>
  <si>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</si>
  <si>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</si>
  <si>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</si>
  <si>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</si>
  <si>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</si>
  <si>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</si>
  <si>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</si>
  <si>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</si>
  <si>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</si>
  <si>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</si>
  <si>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</si>
  <si>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</si>
  <si>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</si>
  <si>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</si>
  <si>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</si>
  <si>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</si>
  <si>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</si>
  <si>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</si>
  <si>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</si>
  <si>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</si>
  <si>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</si>
  <si>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</si>
  <si>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</si>
  <si>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</si>
  <si>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</si>
  <si>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</si>
  <si>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</si>
  <si>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</si>
  <si>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</si>
  <si>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</si>
  <si>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</si>
  <si>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</si>
  <si>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</si>
  <si>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</si>
  <si>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</si>
  <si>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</si>
  <si>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</si>
  <si>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</si>
  <si>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</si>
  <si>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</si>
  <si>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</si>
  <si>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</si>
  <si>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</si>
  <si>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</si>
  <si>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</si>
  <si>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</si>
  <si>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</si>
  <si>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</si>
  <si>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</si>
  <si>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</si>
  <si>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</si>
  <si>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</si>
  <si>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</si>
  <si>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</si>
  <si>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</si>
  <si>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</si>
  <si>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</si>
  <si>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</si>
  <si>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</si>
  <si>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</si>
  <si>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</si>
  <si>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</si>
  <si>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</si>
  <si>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</si>
  <si>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</si>
  <si>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</si>
  <si>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</si>
  <si>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</si>
  <si>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</si>
  <si>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</si>
  <si>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</si>
  <si>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</si>
  <si>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</si>
  <si>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</si>
  <si>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</si>
  <si>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</si>
  <si>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</si>
  <si>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</si>
  <si>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</si>
  <si>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</si>
  <si>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</si>
  <si>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</si>
  <si>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</si>
  <si>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</si>
  <si>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</si>
  <si>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</si>
  <si>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</si>
  <si>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</si>
  <si>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</si>
  <si>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</si>
  <si>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</si>
  <si>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</si>
  <si>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</si>
  <si>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</si>
  <si>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</si>
  <si>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</si>
  <si>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</si>
  <si>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</si>
  <si>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</si>
  <si>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</si>
  <si>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</si>
  <si>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</si>
  <si>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</si>
  <si>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</si>
  <si>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</si>
  <si>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</si>
  <si>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</si>
  <si>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</si>
  <si>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</si>
  <si>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</si>
  <si>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</si>
  <si>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</si>
  <si>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</si>
  <si>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</si>
  <si>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</si>
  <si>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</si>
  <si>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</si>
  <si>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</si>
  <si>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</si>
  <si>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</si>
  <si>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</si>
  <si>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</si>
  <si>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</si>
  <si>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</si>
  <si>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</si>
  <si>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</si>
  <si>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</si>
  <si>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</si>
  <si>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</si>
  <si>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</si>
  <si>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</si>
  <si>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</si>
  <si>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</si>
  <si>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</si>
  <si>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</si>
  <si>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</si>
  <si>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</si>
  <si>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</si>
  <si>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</si>
  <si>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</si>
  <si>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</si>
  <si>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</si>
  <si>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</si>
  <si>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</si>
  <si>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</si>
  <si>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</si>
  <si>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</si>
  <si>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</si>
  <si>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</si>
  <si>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</si>
  <si>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</si>
  <si>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</si>
  <si>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</si>
  <si>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</si>
  <si>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</si>
  <si>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</si>
  <si>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</si>
  <si>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</si>
  <si>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</si>
  <si>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</si>
  <si>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</si>
  <si>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</si>
  <si>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</si>
  <si>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</si>
  <si>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</si>
  <si>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</si>
  <si>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</si>
  <si>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</si>
  <si>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</si>
  <si>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</si>
  <si>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</si>
  <si>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</si>
  <si>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</si>
  <si>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</si>
  <si>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</si>
  <si>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</si>
  <si>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</si>
  <si>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</si>
  <si>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</si>
  <si>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</si>
  <si>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</si>
  <si>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</si>
  <si>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</si>
  <si>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</si>
  <si>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</si>
  <si>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</si>
  <si>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</si>
  <si>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</si>
  <si>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</si>
  <si>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</si>
  <si>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</si>
  <si>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</si>
  <si>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</si>
  <si>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</si>
  <si>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</si>
  <si>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</si>
  <si>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</si>
  <si>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</si>
  <si>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</si>
  <si>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</si>
  <si>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</si>
  <si>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</si>
  <si>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</si>
  <si>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</si>
  <si>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</si>
  <si>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</si>
  <si>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</si>
  <si>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</si>
  <si>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</si>
  <si>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</si>
  <si>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</si>
  <si>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</si>
  <si>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</si>
  <si>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</si>
  <si>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</si>
  <si>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</si>
  <si>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</si>
  <si>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</si>
  <si>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</si>
  <si>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</si>
  <si>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</si>
  <si>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</si>
  <si>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</si>
  <si>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</si>
  <si>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</si>
  <si>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</si>
  <si>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</si>
  <si>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</si>
  <si>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</si>
  <si>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</si>
  <si>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</si>
  <si>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</si>
  <si>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</si>
  <si>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</si>
  <si>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</si>
  <si>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</si>
  <si>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</si>
  <si>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</si>
  <si>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</si>
  <si>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</si>
  <si>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</si>
  <si>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</si>
  <si>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</si>
  <si>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</si>
  <si>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</si>
  <si>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</si>
  <si>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</si>
  <si>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</si>
  <si>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</si>
  <si>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</si>
  <si>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</si>
  <si>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</si>
  <si>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</si>
  <si>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</si>
  <si>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</si>
  <si>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</si>
  <si>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</si>
  <si>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</si>
  <si>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</si>
  <si>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</si>
  <si>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</si>
  <si>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</si>
  <si>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</si>
  <si>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</si>
  <si>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</si>
  <si>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</si>
  <si>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</si>
  <si>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</si>
  <si>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</si>
  <si>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</si>
  <si>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</si>
  <si>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</si>
  <si>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</si>
  <si>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</si>
  <si>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</si>
  <si>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</si>
  <si>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</si>
  <si>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</si>
  <si>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</si>
  <si>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</si>
  <si>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</si>
  <si>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</si>
  <si>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</si>
  <si>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</si>
  <si>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</si>
  <si>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</si>
  <si>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</si>
  <si>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</si>
  <si>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</si>
  <si>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</si>
  <si>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</si>
  <si>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</si>
  <si>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</si>
  <si>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</si>
  <si>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</si>
  <si>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</si>
  <si>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</si>
  <si>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</si>
  <si>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</si>
  <si>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</si>
  <si>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</si>
  <si>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</si>
  <si>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</si>
  <si>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</si>
  <si>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</si>
  <si>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</si>
  <si>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</si>
  <si>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</si>
  <si>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</si>
  <si>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</si>
  <si>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</si>
  <si>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</si>
  <si>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</si>
  <si>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</si>
  <si>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</si>
  <si>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</si>
  <si>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</si>
  <si>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</si>
  <si>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</si>
  <si>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</si>
  <si>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</si>
  <si>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</si>
  <si>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</si>
  <si>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</si>
  <si>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</si>
  <si>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</si>
  <si>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</si>
  <si>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</si>
  <si>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</si>
  <si>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</si>
  <si>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</si>
  <si>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</si>
  <si>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</si>
  <si>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</si>
  <si>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</si>
  <si>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</si>
  <si>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</si>
  <si>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</si>
  <si>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</si>
  <si>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</si>
  <si>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</si>
  <si>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</si>
  <si>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</si>
  <si>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</si>
  <si>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</si>
  <si>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</si>
  <si>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</si>
  <si>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</si>
  <si>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</si>
  <si>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</si>
  <si>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</si>
  <si>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</si>
  <si>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</si>
  <si>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</si>
  <si>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</si>
  <si>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</si>
  <si>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</si>
  <si>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</si>
  <si>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</si>
  <si>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</si>
  <si>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</si>
  <si>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</si>
  <si>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</si>
  <si>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</si>
  <si>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</si>
  <si>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</si>
  <si>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</si>
  <si>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</si>
  <si>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</si>
  <si>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</si>
  <si>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</si>
  <si>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</si>
  <si>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</si>
  <si>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</si>
  <si>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</si>
  <si>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</si>
  <si>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</si>
  <si>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</si>
  <si>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</si>
  <si>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</si>
  <si>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</si>
  <si>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</si>
  <si>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</si>
  <si>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</si>
  <si>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</si>
  <si>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</si>
  <si>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</si>
  <si>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</si>
  <si>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</si>
  <si>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</si>
  <si>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</si>
  <si>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</si>
  <si>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</si>
  <si>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</si>
  <si>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</si>
  <si>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</si>
  <si>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</si>
  <si>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</si>
  <si>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</si>
  <si>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</si>
  <si>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</si>
  <si>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</si>
  <si>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</si>
  <si>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</si>
  <si>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</si>
  <si>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</si>
  <si>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</si>
  <si>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</si>
  <si>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</si>
  <si>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</si>
  <si>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</si>
  <si>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</si>
  <si>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</si>
  <si>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</si>
  <si>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</si>
  <si>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</si>
  <si>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</si>
  <si>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</si>
  <si>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</si>
  <si>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</si>
  <si>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</si>
  <si>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</si>
  <si>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</si>
  <si>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</si>
  <si>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</si>
  <si>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</si>
  <si>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</si>
  <si>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</si>
  <si>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</si>
  <si>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</si>
  <si>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</si>
  <si>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</si>
  <si>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</si>
  <si>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</si>
  <si>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</si>
  <si>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</si>
  <si>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</si>
  <si>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</si>
  <si>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</si>
  <si>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</si>
  <si>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</si>
  <si>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</si>
  <si>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</si>
  <si>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</si>
  <si>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</si>
  <si>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</si>
  <si>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</si>
  <si>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</si>
  <si>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</si>
  <si>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</si>
  <si>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</si>
  <si>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</si>
  <si>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</si>
  <si>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</si>
  <si>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</si>
  <si>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</si>
  <si>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</si>
  <si>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</si>
  <si>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</si>
  <si>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</si>
  <si>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</si>
  <si>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</si>
  <si>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</si>
  <si>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</si>
  <si>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</si>
  <si>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</si>
  <si>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</si>
  <si>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</si>
  <si>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</si>
  <si>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</si>
  <si>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</si>
  <si>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</si>
  <si>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</si>
  <si>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</si>
  <si>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</si>
  <si>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</si>
  <si>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</si>
  <si>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</si>
  <si>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</si>
  <si>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</si>
  <si>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</si>
  <si>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</si>
  <si>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</si>
  <si>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</si>
  <si>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</si>
  <si>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</si>
  <si>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</si>
  <si>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</si>
  <si>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</si>
  <si>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</si>
  <si>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</si>
  <si>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</si>
  <si>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</si>
  <si>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</si>
  <si>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</si>
  <si>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</si>
  <si>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</si>
  <si>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</si>
  <si>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</si>
  <si>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</si>
  <si>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</si>
  <si>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</si>
  <si>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</si>
  <si>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</si>
  <si>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</si>
  <si>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</si>
  <si>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</si>
  <si>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</si>
  <si>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</si>
  <si>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</si>
  <si>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</si>
  <si>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</si>
  <si>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</si>
  <si>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</si>
  <si>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</si>
  <si>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</si>
  <si>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</si>
  <si>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</si>
  <si>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</si>
  <si>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</si>
  <si>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</si>
  <si>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</si>
  <si>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</si>
  <si>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</si>
  <si>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</si>
  <si>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</si>
  <si>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</si>
  <si>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</si>
  <si>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</si>
  <si>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</si>
  <si>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</si>
  <si>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</si>
  <si>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</si>
  <si>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</si>
  <si>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</si>
  <si>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</si>
  <si>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</si>
  <si>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</si>
  <si>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</si>
  <si>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</si>
  <si>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</si>
  <si>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</si>
  <si>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</si>
  <si>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</si>
  <si>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</si>
  <si>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</si>
  <si>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</si>
  <si>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</si>
  <si>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</si>
  <si>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</si>
  <si>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</si>
  <si>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</si>
  <si>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</si>
  <si>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</si>
  <si>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</si>
  <si>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</si>
  <si>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</si>
  <si>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</si>
  <si>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</si>
  <si>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</si>
  <si>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</si>
  <si>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</si>
  <si>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</si>
  <si>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</si>
  <si>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</si>
  <si>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</si>
  <si>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</si>
  <si>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</si>
  <si>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</si>
  <si>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</si>
  <si>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</si>
  <si>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</si>
  <si>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</si>
  <si>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</si>
  <si>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</si>
  <si>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</si>
  <si>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</si>
  <si>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</si>
  <si>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</si>
  <si>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</si>
  <si>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</si>
  <si>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</si>
  <si>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</si>
  <si>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</si>
  <si>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</si>
  <si>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</si>
  <si>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</si>
  <si>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</si>
  <si>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</si>
  <si>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</si>
  <si>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</si>
  <si>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</si>
  <si>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</si>
  <si>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</si>
  <si>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</si>
  <si>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</si>
  <si>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</si>
  <si>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</si>
  <si>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</si>
  <si>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</si>
  <si>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</si>
  <si>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</si>
  <si>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</si>
  <si>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</si>
  <si>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</si>
  <si>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</si>
  <si>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</si>
  <si>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</si>
  <si>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</si>
  <si>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</si>
  <si>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</si>
  <si>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</si>
  <si>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</si>
  <si>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</si>
  <si>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</si>
  <si>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</si>
  <si>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</si>
  <si>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</si>
  <si>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</si>
  <si>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</si>
  <si>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</si>
  <si>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</si>
  <si>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</si>
  <si>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</si>
  <si>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</si>
  <si>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</si>
  <si>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</si>
  <si>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</si>
  <si>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</si>
  <si>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</si>
  <si>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</si>
  <si>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</si>
  <si>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</si>
  <si>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</si>
  <si>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</si>
  <si>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</si>
  <si>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</si>
  <si>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</si>
  <si>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</si>
  <si>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</si>
  <si>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</si>
  <si>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</si>
  <si>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</si>
  <si>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</si>
  <si>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</si>
  <si>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</si>
  <si>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</si>
  <si>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</si>
  <si>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</si>
  <si>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</si>
  <si>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</si>
  <si>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</si>
  <si>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</si>
  <si>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</si>
  <si>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</si>
  <si>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</si>
  <si>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</si>
  <si>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</si>
  <si>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</si>
  <si>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</si>
  <si>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</si>
  <si>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</si>
  <si>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</si>
  <si>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</si>
  <si>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</si>
  <si>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</si>
  <si>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</si>
  <si>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</si>
  <si>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</si>
  <si>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</si>
  <si>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</si>
  <si>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</si>
  <si>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</si>
  <si>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</si>
  <si>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</si>
  <si>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</si>
  <si>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</si>
  <si>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</si>
  <si>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</si>
  <si>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</si>
  <si>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</si>
  <si>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</si>
  <si>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</si>
  <si>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</si>
  <si>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</si>
  <si>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</si>
  <si>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</si>
  <si>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</si>
  <si>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</si>
  <si>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</si>
  <si>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</si>
  <si>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</si>
  <si>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</si>
  <si>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</si>
  <si>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</si>
  <si>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</si>
  <si>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</si>
  <si>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</si>
  <si>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</si>
  <si>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</si>
  <si>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</si>
  <si>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</si>
  <si>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</si>
  <si>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</si>
  <si>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</si>
  <si>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</si>
  <si>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</si>
  <si>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</si>
  <si>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</si>
  <si>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</si>
  <si>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</si>
  <si>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</si>
  <si>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</si>
  <si>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</si>
  <si>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</si>
  <si>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</si>
  <si>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</si>
  <si>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</si>
  <si>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</si>
  <si>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</si>
  <si>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</si>
  <si>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</si>
  <si>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</si>
  <si>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</si>
  <si>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</si>
  <si>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</si>
  <si>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</si>
  <si>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</si>
  <si>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</si>
  <si>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</si>
  <si>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</si>
  <si>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</si>
  <si>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</si>
  <si>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</si>
  <si>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</si>
  <si>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</si>
  <si>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</si>
  <si>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</si>
  <si>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</si>
  <si>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</si>
  <si>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</si>
  <si>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</si>
  <si>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</si>
  <si>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</si>
  <si>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</si>
  <si>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</si>
  <si>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</si>
  <si>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</si>
  <si>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</si>
  <si>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</si>
  <si>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</si>
  <si>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</si>
  <si>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</si>
  <si>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</si>
  <si>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</si>
  <si>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</si>
  <si>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</si>
  <si>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</si>
  <si>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</si>
  <si>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</si>
  <si>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</si>
  <si>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</si>
  <si>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</si>
  <si>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</si>
  <si>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</si>
  <si>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</si>
  <si>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</si>
  <si>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</si>
  <si>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</si>
  <si>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</si>
  <si>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</si>
  <si>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</si>
  <si>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</si>
  <si>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</si>
  <si>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</si>
  <si>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</si>
  <si>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</si>
  <si>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</si>
  <si>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</si>
  <si>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</si>
  <si>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</si>
  <si>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</si>
  <si>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</si>
  <si>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</si>
  <si>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</si>
  <si>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</si>
  <si>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</si>
  <si>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</si>
  <si>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</si>
  <si>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</si>
  <si>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</si>
  <si>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</si>
  <si>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</si>
  <si>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</si>
  <si>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</si>
  <si>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</si>
  <si>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</si>
  <si>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</si>
  <si>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</si>
  <si>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</si>
  <si>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</si>
  <si>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</si>
  <si>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</si>
  <si>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</si>
  <si>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</si>
  <si>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</si>
  <si>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</si>
  <si>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</si>
  <si>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</si>
  <si>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</si>
  <si>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</si>
  <si>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</si>
  <si>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</si>
  <si>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</si>
  <si>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</si>
  <si>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</si>
  <si>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</si>
  <si>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</si>
  <si>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</si>
  <si>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</si>
  <si>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</si>
  <si>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</si>
  <si>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</si>
  <si>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</si>
  <si>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</si>
  <si>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</si>
  <si>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</si>
  <si>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</si>
  <si>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</si>
  <si>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</si>
  <si>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</si>
  <si>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</si>
  <si>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</si>
  <si>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</si>
  <si>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</si>
  <si>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</si>
  <si>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</si>
  <si>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</si>
  <si>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</si>
  <si>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</si>
  <si>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</si>
  <si>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</si>
  <si>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</si>
  <si>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</si>
  <si>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</si>
  <si>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</si>
  <si>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</si>
  <si>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</si>
  <si>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</si>
  <si>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</si>
  <si>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</si>
  <si>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</si>
  <si>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</si>
  <si>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</si>
  <si>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</si>
  <si>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</si>
  <si>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</si>
  <si>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</si>
  <si>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</si>
  <si>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</si>
  <si>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</si>
  <si>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</si>
  <si>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</si>
  <si>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</si>
  <si>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</si>
  <si>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</si>
  <si>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</si>
  <si>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</si>
  <si>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</si>
  <si>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</si>
  <si>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</si>
  <si>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</si>
  <si>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</si>
  <si>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</si>
  <si>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</si>
  <si>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</si>
  <si>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</si>
  <si>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</si>
  <si>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</si>
  <si>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</si>
  <si>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</si>
  <si>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</si>
  <si>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</si>
  <si>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</si>
  <si>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</si>
  <si>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</si>
  <si>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</si>
  <si>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</si>
  <si>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</si>
  <si>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</si>
  <si>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</si>
  <si>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</si>
  <si>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</si>
  <si>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</si>
  <si>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</si>
  <si>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</si>
  <si>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</si>
  <si>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</si>
  <si>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</si>
  <si>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</si>
  <si>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</si>
  <si>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</si>
  <si>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</si>
  <si>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</si>
  <si>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</si>
  <si>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</si>
  <si>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</si>
  <si>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</si>
  <si>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</si>
  <si>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</si>
  <si>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</si>
  <si>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</si>
  <si>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</si>
  <si>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</si>
  <si>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</si>
  <si>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</si>
  <si>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</si>
  <si>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</si>
  <si>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</si>
  <si>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</si>
  <si>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</si>
  <si>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</si>
  <si>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</si>
  <si>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</si>
  <si>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</si>
  <si>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</si>
  <si>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</si>
  <si>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</si>
  <si>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</si>
  <si>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</si>
  <si>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</si>
  <si>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</si>
  <si>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</si>
  <si>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</si>
  <si>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</si>
  <si>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</si>
  <si>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</si>
  <si>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</si>
  <si>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</si>
  <si>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</si>
  <si>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</si>
  <si>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</si>
  <si>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</si>
  <si>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</si>
  <si>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</si>
  <si>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</si>
  <si>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</si>
  <si>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</si>
  <si>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</si>
  <si>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</si>
  <si>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</si>
  <si>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</si>
  <si>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</si>
  <si>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</si>
  <si>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</si>
  <si>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</si>
  <si>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</si>
  <si>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</si>
  <si>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</si>
  <si>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</si>
  <si>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</si>
  <si>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</si>
  <si>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</si>
  <si>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</si>
  <si>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</si>
  <si>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</si>
  <si>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</si>
  <si>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</si>
  <si>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</si>
  <si>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</si>
  <si>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</si>
  <si>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</si>
  <si>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</si>
  <si>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</si>
  <si>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</si>
  <si>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</si>
  <si>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</si>
  <si>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</si>
  <si>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</si>
  <si>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</si>
  <si>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</si>
  <si>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</si>
  <si>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</si>
  <si>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</si>
  <si>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</si>
  <si>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</si>
  <si>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</si>
  <si>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</si>
  <si>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</si>
  <si>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</si>
  <si>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</si>
  <si>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</si>
  <si>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</si>
  <si>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</si>
  <si>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</si>
  <si>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</si>
  <si>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</si>
  <si>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</si>
  <si>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</si>
  <si>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</si>
  <si>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</si>
  <si>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</si>
  <si>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</si>
  <si>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</si>
  <si>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</si>
  <si>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</si>
  <si>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</si>
  <si>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</si>
  <si>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</si>
  <si>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</si>
  <si>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</si>
  <si>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</si>
  <si>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</si>
  <si>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</si>
  <si>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</si>
  <si>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</si>
  <si>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</si>
  <si>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</si>
  <si>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</si>
  <si>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</si>
  <si>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</si>
  <si>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</si>
  <si>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</si>
  <si>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</si>
  <si>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</si>
  <si>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</si>
  <si>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</si>
  <si>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</si>
  <si>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</si>
  <si>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</si>
  <si>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</si>
  <si>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</si>
  <si>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</si>
  <si>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</si>
  <si>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</si>
  <si>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</si>
  <si>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</si>
  <si>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</si>
  <si>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</si>
  <si>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</si>
  <si>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</si>
  <si>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</si>
  <si>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</si>
  <si>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</si>
  <si>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</si>
  <si>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</si>
  <si>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</si>
  <si>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</si>
  <si>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</si>
  <si>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</si>
  <si>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</si>
  <si>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</si>
  <si>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</si>
  <si>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</si>
  <si>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</si>
  <si>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</si>
  <si>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</si>
  <si>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</si>
  <si>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</si>
  <si>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</si>
  <si>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</si>
  <si>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</si>
  <si>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</si>
  <si>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</si>
  <si>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</si>
  <si>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</si>
  <si>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</si>
  <si>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</si>
  <si>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</si>
  <si>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</si>
  <si>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</si>
  <si>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</si>
  <si>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</si>
  <si>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</si>
  <si>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</si>
  <si>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</si>
  <si>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</si>
  <si>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</si>
  <si>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</si>
  <si>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</si>
  <si>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</si>
  <si>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</si>
  <si>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</si>
  <si>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</si>
  <si>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</si>
  <si>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</si>
  <si>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</si>
  <si>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</si>
  <si>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</si>
  <si>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</si>
  <si>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</si>
  <si>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</si>
  <si>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</si>
  <si>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</si>
  <si>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</si>
  <si>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</si>
  <si>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</si>
  <si>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</si>
  <si>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</si>
  <si>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</si>
  <si>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</si>
  <si>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</si>
  <si>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</si>
  <si>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</si>
  <si>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</si>
  <si>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</si>
  <si>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</si>
  <si>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</si>
  <si>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</si>
  <si>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</si>
  <si>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</si>
  <si>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</si>
  <si>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</si>
  <si>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</si>
  <si>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</si>
  <si>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</si>
  <si>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</si>
  <si>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</si>
  <si>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</si>
  <si>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</si>
  <si>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</si>
  <si>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</si>
  <si>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</si>
  <si>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</si>
  <si>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</si>
  <si>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</si>
  <si>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</si>
  <si>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</si>
  <si>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</si>
  <si>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</si>
  <si>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</si>
  <si>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</si>
  <si>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</si>
  <si>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</si>
  <si>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</si>
  <si>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</si>
  <si>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</si>
  <si>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</si>
  <si>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</si>
  <si>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</si>
  <si>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</si>
  <si>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</si>
  <si>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</si>
  <si>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</si>
  <si>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</si>
  <si>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</si>
  <si>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</si>
  <si>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</si>
  <si>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</si>
  <si>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</si>
  <si>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</si>
  <si>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</si>
  <si>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</si>
  <si>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</si>
  <si>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</si>
  <si>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</si>
  <si>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</si>
  <si>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</si>
  <si>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</si>
  <si>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</si>
  <si>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</si>
  <si>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</si>
  <si>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</si>
  <si>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</si>
  <si>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</si>
  <si>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</si>
  <si>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</si>
  <si>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</si>
  <si>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</si>
  <si>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</si>
  <si>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</si>
  <si>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</si>
  <si>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</si>
  <si>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</si>
  <si>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</si>
  <si>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</si>
  <si>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</si>
  <si>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</si>
  <si>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</si>
  <si>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</si>
  <si>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</si>
  <si>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</si>
  <si>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</si>
  <si>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</si>
  <si>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</si>
  <si>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</si>
  <si>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</si>
  <si>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</si>
  <si>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</si>
  <si>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</si>
  <si>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</si>
  <si>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</si>
  <si>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</si>
  <si>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</si>
  <si>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</si>
  <si>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</si>
  <si>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</si>
  <si>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</si>
  <si>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</si>
  <si>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</si>
  <si>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</si>
  <si>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</si>
  <si>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</si>
  <si>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</si>
  <si>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</si>
  <si>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</si>
  <si>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</si>
  <si>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</si>
  <si>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</si>
  <si>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</si>
  <si>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</si>
  <si>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</si>
  <si>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</si>
  <si>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</si>
  <si>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</si>
  <si>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</si>
  <si>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</si>
  <si>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</si>
  <si>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</si>
  <si>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</si>
  <si>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</si>
  <si>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</si>
  <si>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</si>
  <si>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</si>
  <si>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</si>
  <si>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</si>
  <si>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</si>
  <si>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</si>
  <si>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</si>
  <si>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</si>
  <si>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</si>
  <si>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</si>
  <si>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</si>
  <si>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</si>
  <si>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</si>
  <si>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</si>
  <si>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</si>
  <si>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</si>
  <si>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</si>
  <si>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</si>
  <si>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</si>
  <si>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</si>
  <si>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</si>
  <si>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</si>
  <si>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</si>
  <si>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</si>
  <si>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</si>
  <si>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</si>
  <si>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</si>
  <si>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</si>
  <si>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</si>
  <si>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</si>
  <si>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</si>
  <si>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</si>
  <si>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</si>
  <si>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</si>
  <si>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</si>
  <si>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</si>
  <si>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</si>
  <si>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</si>
  <si>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</si>
  <si>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</si>
  <si>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</si>
  <si>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</si>
  <si>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</si>
  <si>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</si>
  <si>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</si>
  <si>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</si>
  <si>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</si>
  <si>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</si>
  <si>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</si>
  <si>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</si>
  <si>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</si>
  <si>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</si>
  <si>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</si>
  <si>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</si>
  <si>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</si>
  <si>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</si>
  <si>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</si>
  <si>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</si>
  <si>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</si>
  <si>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</si>
  <si>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</si>
  <si>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</si>
  <si>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</si>
  <si>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</si>
  <si>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</si>
  <si>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</si>
  <si>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</si>
  <si>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</si>
  <si>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</si>
  <si>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</si>
  <si>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</si>
  <si>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</si>
  <si>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</si>
  <si>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</si>
  <si>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</si>
  <si>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</si>
  <si>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</si>
  <si>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</si>
  <si>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</si>
  <si>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</si>
  <si>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</si>
  <si>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</si>
  <si>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</si>
  <si>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</si>
  <si>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</si>
  <si>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</si>
  <si>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</si>
  <si>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</si>
  <si>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</si>
  <si>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</si>
  <si>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</si>
  <si>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</si>
  <si>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</si>
  <si>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</si>
  <si>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</si>
  <si>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</si>
  <si>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</si>
  <si>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</si>
  <si>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</si>
  <si>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</si>
  <si>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</si>
  <si>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</si>
  <si>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</si>
  <si>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</si>
  <si>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</si>
  <si>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</si>
  <si>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</si>
  <si>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</si>
  <si>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</si>
  <si>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</si>
  <si>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</si>
  <si>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</si>
  <si>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</si>
  <si>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</si>
  <si>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</si>
  <si>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</si>
  <si>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</si>
  <si>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</si>
  <si>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</si>
  <si>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</si>
  <si>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</si>
  <si>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</si>
  <si>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</si>
  <si>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</si>
  <si>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</si>
  <si>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</si>
  <si>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</si>
  <si>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</si>
  <si>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</si>
  <si>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</si>
  <si>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</si>
  <si>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</si>
  <si>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</si>
  <si>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</si>
  <si>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</si>
  <si>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</si>
  <si>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</si>
  <si>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</si>
  <si>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</si>
  <si>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</si>
  <si>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</si>
  <si>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</si>
  <si>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</si>
  <si>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</si>
  <si>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</si>
  <si>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</si>
  <si>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</si>
  <si>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</si>
  <si>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</si>
  <si>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</si>
  <si>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</si>
  <si>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</si>
  <si>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</si>
  <si>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</si>
  <si>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</si>
  <si>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</si>
  <si>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</si>
  <si>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</si>
  <si>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</si>
  <si>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</si>
  <si>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</si>
  <si>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</si>
  <si>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</si>
  <si>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</si>
  <si>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</si>
  <si>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</si>
  <si>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</si>
  <si>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</si>
  <si>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</si>
  <si>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</si>
  <si>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</si>
  <si>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</si>
  <si>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</si>
  <si>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</si>
  <si>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</si>
  <si>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</si>
  <si>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</si>
  <si>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</si>
  <si>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</si>
  <si>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</si>
  <si>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</si>
  <si>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</si>
  <si>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</si>
  <si>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</si>
  <si>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</si>
  <si>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</si>
  <si>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</si>
  <si>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</si>
  <si>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</si>
  <si>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</si>
  <si>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</si>
  <si>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</si>
  <si>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</si>
  <si>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</si>
  <si>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</si>
  <si>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</si>
  <si>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</si>
  <si>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</si>
  <si>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</si>
  <si>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</si>
  <si>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</si>
  <si>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</si>
  <si>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</si>
  <si>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</si>
  <si>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</si>
  <si>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</si>
  <si>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</si>
  <si>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</si>
  <si>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</si>
  <si>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</si>
  <si>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</si>
  <si>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</si>
  <si>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</si>
  <si>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</si>
  <si>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</si>
  <si>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</si>
  <si>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</si>
  <si>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</si>
  <si>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</si>
  <si>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</si>
  <si>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</si>
  <si>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</si>
  <si>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</si>
  <si>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</si>
  <si>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</si>
  <si>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</si>
  <si>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</si>
  <si>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</si>
  <si>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</si>
  <si>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</si>
  <si>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</si>
  <si>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</si>
  <si>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</si>
  <si>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</si>
  <si>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</si>
  <si>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</si>
  <si>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</si>
  <si>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</si>
  <si>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</si>
  <si>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</si>
  <si>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</si>
  <si>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</si>
  <si>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</si>
  <si>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</si>
  <si>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</si>
  <si>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</si>
  <si>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</si>
  <si>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</si>
  <si>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</si>
  <si>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</si>
  <si>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</si>
  <si>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</si>
  <si>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</si>
  <si>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</si>
  <si>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</si>
  <si>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</si>
  <si>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</si>
  <si>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</si>
  <si>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</si>
  <si>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</si>
  <si>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</si>
  <si>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</si>
  <si>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</si>
  <si>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</si>
  <si>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</si>
  <si>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</si>
  <si>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</si>
  <si>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</si>
  <si>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</si>
  <si>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</si>
  <si>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</si>
  <si>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</si>
  <si>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</si>
  <si>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</si>
  <si>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</si>
  <si>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</si>
  <si>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</si>
  <si>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</si>
  <si>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</si>
  <si>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</si>
  <si>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</si>
  <si>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</si>
  <si>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</si>
  <si>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</si>
  <si>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</si>
  <si>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</si>
  <si>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</si>
  <si>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</si>
  <si>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</si>
  <si>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</si>
  <si>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</si>
  <si>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</si>
  <si>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</si>
  <si>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</si>
  <si>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</si>
  <si>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</si>
  <si>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</si>
  <si>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</si>
  <si>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</si>
  <si>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</si>
  <si>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</si>
  <si>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</si>
  <si>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</si>
  <si>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</si>
  <si>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</si>
  <si>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</si>
  <si>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</si>
  <si>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</si>
  <si>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</si>
  <si>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</si>
  <si>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</si>
  <si>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</si>
  <si>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</si>
  <si>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</si>
  <si>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</si>
  <si>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</si>
  <si>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</si>
  <si>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</si>
  <si>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</si>
  <si>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</si>
  <si>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</si>
  <si>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</si>
  <si>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</si>
  <si>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</si>
  <si>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</si>
  <si>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</si>
  <si>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</si>
  <si>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</si>
  <si>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</si>
  <si>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</si>
  <si>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</si>
  <si>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</si>
  <si>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</si>
  <si>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</si>
  <si>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</si>
  <si>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</si>
  <si>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</si>
  <si>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</si>
  <si>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</si>
  <si>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</si>
  <si>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</si>
  <si>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</si>
  <si>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</si>
  <si>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</si>
  <si>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</si>
  <si>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</si>
  <si>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</si>
  <si>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</si>
  <si>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</si>
  <si>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</si>
  <si>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</si>
  <si>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</si>
  <si>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</si>
  <si>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</si>
  <si>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</si>
  <si>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</si>
  <si>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</si>
  <si>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</si>
  <si>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</si>
  <si>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</si>
  <si>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</si>
  <si>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</si>
  <si>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</si>
  <si>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</si>
  <si>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</si>
  <si>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</si>
  <si>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</si>
  <si>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</si>
  <si>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</si>
  <si>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</si>
  <si>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</si>
  <si>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</si>
  <si>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</si>
  <si>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</si>
  <si>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</si>
  <si>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</si>
  <si>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</si>
  <si>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</si>
  <si>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</si>
  <si>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</si>
  <si>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</si>
  <si>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</si>
  <si>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</si>
  <si>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</si>
  <si>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</si>
  <si>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</si>
  <si>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</si>
  <si>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</si>
  <si>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</si>
  <si>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</si>
  <si>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</si>
  <si>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</si>
  <si>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</si>
  <si>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</si>
  <si>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</si>
  <si>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</si>
  <si>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</si>
  <si>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</si>
  <si>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</si>
  <si>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</si>
  <si>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</si>
  <si>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</si>
  <si>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</si>
  <si>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</si>
  <si>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</si>
  <si>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</si>
  <si>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</si>
  <si>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</si>
  <si>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</si>
  <si>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</si>
  <si>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</si>
  <si>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</si>
  <si>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</si>
  <si>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</si>
  <si>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</si>
  <si>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</si>
  <si>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</si>
  <si>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</si>
  <si>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</si>
  <si>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</si>
  <si>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</si>
  <si>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</si>
  <si>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</si>
  <si>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</si>
  <si>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</si>
  <si>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</si>
  <si>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</si>
  <si>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</si>
  <si>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</si>
  <si>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</si>
  <si>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</si>
  <si>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</si>
  <si>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</si>
  <si>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</si>
  <si>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</si>
  <si>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</si>
  <si>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</si>
  <si>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</si>
  <si>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</si>
  <si>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</si>
  <si>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</si>
  <si>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</si>
  <si>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</si>
  <si>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</si>
  <si>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</si>
  <si>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</si>
  <si>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</si>
  <si>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</si>
  <si>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</si>
  <si>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</si>
  <si>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</si>
  <si>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</si>
  <si>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</si>
  <si>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</si>
  <si>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</si>
  <si>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</si>
  <si>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</si>
  <si>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</si>
  <si>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</si>
  <si>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</si>
  <si>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</si>
  <si>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</si>
  <si>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</si>
  <si>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</si>
  <si>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</si>
  <si>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</si>
  <si>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</si>
  <si>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</si>
  <si>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</si>
  <si>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</si>
  <si>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</si>
  <si>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</si>
  <si>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</si>
  <si>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</si>
  <si>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</si>
  <si>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</si>
  <si>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</si>
  <si>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</si>
  <si>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</si>
  <si>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</si>
  <si>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</si>
  <si>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</si>
  <si>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</si>
  <si>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</si>
  <si>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</si>
  <si>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</si>
  <si>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</si>
  <si>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</si>
  <si>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</si>
  <si>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</si>
  <si>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</si>
  <si>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</si>
  <si>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</si>
  <si>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</si>
  <si>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</si>
  <si>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</si>
  <si>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</si>
  <si>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</si>
  <si>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</si>
  <si>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</si>
  <si>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</si>
  <si>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</si>
  <si>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</si>
  <si>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</si>
  <si>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</si>
  <si>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</si>
  <si>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</si>
  <si>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</si>
  <si>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</si>
  <si>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</si>
  <si>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</si>
  <si>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</si>
  <si>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</si>
  <si>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</si>
  <si>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</si>
  <si>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</si>
  <si>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</si>
  <si>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</si>
  <si>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</si>
  <si>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</si>
  <si>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</si>
  <si>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</si>
  <si>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</si>
  <si>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</si>
  <si>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</si>
  <si>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</si>
  <si>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</si>
  <si>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</si>
  <si>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</si>
  <si>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</si>
  <si>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</si>
  <si>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</si>
  <si>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</si>
  <si>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</si>
  <si>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</si>
  <si>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</si>
  <si>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</si>
  <si>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</si>
  <si>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</si>
  <si>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</si>
  <si>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</si>
  <si>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</si>
  <si>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</si>
  <si>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</si>
  <si>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</si>
  <si>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</si>
  <si>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</si>
  <si>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</si>
  <si>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</si>
  <si>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</si>
  <si>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</si>
  <si>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</si>
  <si>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</si>
  <si>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</si>
  <si>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</si>
  <si>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</si>
  <si>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</si>
  <si>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</si>
  <si>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</si>
  <si>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</si>
  <si>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</si>
  <si>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</si>
  <si>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</si>
  <si>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</si>
  <si>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</si>
  <si>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</si>
  <si>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</si>
  <si>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</si>
  <si>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</si>
  <si>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</si>
  <si>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</si>
  <si>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</si>
  <si>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</si>
  <si>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</si>
  <si>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</si>
  <si>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</si>
  <si>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</si>
  <si>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</si>
  <si>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</si>
  <si>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</si>
  <si>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</si>
  <si>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</si>
  <si>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</si>
  <si>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</si>
  <si>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</si>
  <si>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</si>
  <si>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</si>
  <si>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</si>
  <si>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</si>
  <si>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</si>
  <si>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</si>
  <si>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</si>
  <si>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</si>
  <si>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</si>
  <si>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</si>
  <si>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</si>
  <si>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</si>
  <si>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</si>
  <si>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</si>
  <si>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</si>
  <si>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</si>
  <si>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</si>
  <si>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</si>
  <si>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</si>
  <si>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</si>
  <si>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</si>
  <si>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</si>
  <si>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</si>
  <si>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</si>
  <si>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</si>
  <si>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</si>
  <si>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</si>
  <si>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</si>
  <si>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</si>
  <si>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</si>
  <si>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</si>
  <si>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</si>
  <si>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</si>
  <si>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</si>
  <si>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</si>
  <si>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</si>
  <si>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</si>
  <si>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</si>
  <si>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</si>
  <si>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</si>
  <si>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</si>
  <si>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</si>
  <si>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</si>
  <si>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</si>
  <si>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</si>
  <si>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</si>
  <si>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</si>
  <si>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</si>
  <si>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</si>
  <si>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</si>
  <si>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</si>
  <si>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</si>
  <si>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</si>
  <si>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</si>
  <si>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</si>
  <si>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</si>
  <si>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</si>
  <si>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</si>
  <si>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</si>
  <si>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</si>
  <si>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</si>
  <si>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</si>
  <si>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</si>
  <si>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</si>
  <si>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</si>
  <si>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</si>
  <si>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</si>
  <si>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</si>
  <si>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</si>
  <si>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</si>
  <si>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</si>
  <si>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</si>
  <si>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</si>
  <si>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</si>
  <si>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</si>
  <si>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</si>
  <si>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</si>
  <si>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</si>
  <si>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</si>
  <si>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</si>
  <si>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</si>
  <si>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</si>
  <si>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</si>
  <si>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</si>
  <si>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</si>
  <si>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</si>
  <si>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</si>
  <si>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</si>
  <si>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</si>
  <si>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</si>
  <si>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</si>
  <si>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</si>
  <si>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</si>
  <si>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</si>
  <si>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</si>
  <si>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</si>
  <si>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</si>
  <si>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</si>
  <si>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</si>
  <si>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</si>
  <si>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</si>
  <si>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</si>
  <si>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</si>
  <si>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</si>
  <si>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</si>
  <si>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</si>
  <si>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</si>
  <si>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</si>
  <si>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</si>
  <si>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</si>
  <si>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</si>
  <si>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</si>
  <si>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</si>
  <si>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</si>
  <si>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</si>
  <si>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</si>
  <si>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</si>
  <si>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</si>
  <si>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</si>
  <si>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</si>
  <si>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</si>
  <si>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</si>
  <si>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</si>
  <si>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</si>
  <si>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</si>
  <si>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</si>
  <si>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</si>
  <si>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</si>
  <si>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</si>
  <si>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</si>
  <si>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</si>
  <si>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</si>
  <si>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</si>
  <si>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</si>
  <si>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</si>
  <si>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</si>
  <si>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</si>
  <si>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</si>
  <si>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</si>
  <si>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</si>
  <si>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</si>
  <si>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</si>
  <si>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</si>
  <si>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</si>
  <si>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</si>
  <si>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</si>
  <si>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</si>
  <si>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</si>
  <si>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</si>
  <si>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</si>
  <si>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</si>
  <si>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</si>
  <si>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</si>
  <si>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</si>
  <si>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</si>
  <si>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</si>
  <si>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</si>
  <si>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</si>
  <si>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</si>
  <si>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</si>
  <si>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</si>
  <si>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</si>
  <si>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</si>
  <si>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</si>
  <si>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</si>
  <si>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</si>
  <si>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</si>
  <si>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</si>
  <si>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</si>
  <si>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</si>
  <si>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</si>
  <si>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</si>
  <si>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</si>
  <si>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</si>
  <si>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</si>
  <si>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</si>
  <si>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</si>
  <si>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</si>
  <si>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</si>
  <si>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</si>
  <si>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</si>
  <si>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</si>
  <si>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</si>
  <si>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</si>
  <si>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</si>
  <si>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</si>
  <si>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</si>
  <si>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</si>
  <si>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</si>
  <si>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</si>
  <si>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</si>
  <si>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</si>
  <si>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</si>
  <si>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</si>
  <si>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</si>
  <si>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</si>
  <si>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</si>
  <si>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</si>
  <si>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</si>
  <si>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</si>
  <si>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</si>
  <si>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</si>
  <si>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</si>
  <si>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</si>
  <si>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</si>
  <si>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</si>
  <si>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</si>
  <si>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</si>
  <si>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</si>
  <si>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</si>
  <si>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</si>
  <si>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</si>
  <si>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</si>
  <si>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</si>
  <si>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</si>
  <si>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</si>
  <si>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</si>
  <si>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</si>
  <si>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</si>
  <si>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</si>
  <si>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</si>
  <si>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</si>
  <si>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</si>
  <si>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</si>
  <si>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</si>
  <si>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</si>
  <si>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</si>
  <si>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</si>
  <si>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</si>
  <si>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</si>
  <si>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</si>
  <si>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</si>
  <si>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</si>
  <si>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</si>
  <si>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</si>
  <si>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</si>
  <si>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</si>
  <si>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</si>
  <si>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</si>
  <si>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</si>
  <si>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</si>
  <si>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</si>
  <si>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</si>
  <si>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</si>
  <si>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</si>
  <si>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</si>
  <si>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</si>
  <si>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</si>
  <si>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</si>
  <si>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</si>
  <si>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</si>
  <si>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</si>
  <si>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</si>
  <si>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</si>
  <si>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</si>
  <si>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</si>
  <si>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</si>
  <si>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</si>
  <si>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</si>
  <si>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</si>
  <si>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</si>
  <si>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</si>
  <si>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</si>
  <si>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</si>
  <si>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</si>
  <si>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</si>
  <si>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</si>
  <si>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</si>
  <si>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</si>
  <si>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</si>
  <si>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</si>
  <si>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</si>
  <si>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</si>
  <si>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</si>
  <si>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</si>
  <si>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</si>
  <si>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</si>
  <si>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</si>
  <si>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</si>
  <si>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</si>
  <si>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</si>
  <si>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</si>
  <si>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</si>
  <si>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</si>
  <si>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</si>
  <si>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</si>
  <si>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</si>
  <si>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</si>
  <si>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</si>
  <si>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</si>
  <si>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</si>
  <si>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</si>
  <si>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</si>
  <si>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</si>
  <si>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</si>
  <si>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</si>
  <si>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</si>
  <si>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</si>
  <si>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</si>
  <si>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</si>
  <si>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</si>
  <si>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</si>
  <si>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</si>
  <si>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</si>
  <si>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</si>
  <si>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</si>
  <si>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</si>
  <si>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</si>
  <si>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</si>
  <si>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</si>
  <si>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</si>
  <si>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</si>
  <si>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</si>
  <si>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</si>
  <si>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</si>
  <si>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</si>
  <si>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</si>
  <si>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</si>
  <si>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</si>
  <si>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</si>
  <si>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</si>
  <si>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</si>
  <si>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</si>
  <si>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</si>
  <si>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</si>
  <si>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</si>
  <si>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</si>
  <si>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</si>
  <si>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</si>
  <si>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</si>
  <si>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</si>
  <si>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</si>
  <si>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</si>
  <si>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</si>
  <si>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</si>
  <si>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</si>
  <si>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</si>
  <si>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</si>
  <si>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</si>
  <si>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</si>
  <si>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</si>
  <si>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</si>
  <si>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</si>
  <si>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</si>
  <si>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</si>
  <si>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</si>
  <si>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</si>
  <si>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</si>
  <si>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</si>
  <si>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</si>
  <si>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</si>
  <si>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</si>
  <si>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</si>
  <si>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</si>
  <si>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</si>
  <si>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</si>
  <si>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</si>
  <si>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</si>
  <si>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</si>
  <si>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</si>
  <si>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</si>
  <si>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</si>
  <si>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</si>
  <si>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</si>
  <si>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</si>
  <si>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</si>
  <si>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</si>
  <si>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</si>
  <si>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</si>
  <si>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</si>
  <si>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</si>
  <si>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</si>
  <si>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</si>
  <si>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</si>
  <si>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</si>
  <si>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</si>
  <si>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</si>
  <si>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</si>
  <si>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</si>
  <si>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</si>
  <si>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</si>
  <si>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</si>
  <si>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</si>
  <si>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</si>
  <si>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</si>
  <si>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</si>
  <si>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</si>
  <si>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</si>
  <si>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</si>
  <si>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</si>
  <si>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</si>
  <si>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</si>
  <si>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</si>
  <si>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</si>
  <si>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</si>
  <si>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</si>
  <si>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</si>
  <si>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</si>
  <si>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</si>
  <si>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</si>
  <si>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</si>
  <si>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</si>
  <si>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</si>
  <si>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</si>
  <si>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</si>
  <si>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</si>
  <si>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</si>
  <si>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</si>
  <si>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</si>
  <si>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</si>
  <si>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</si>
  <si>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</si>
  <si>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</si>
  <si>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</si>
  <si>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</si>
  <si>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</si>
  <si>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</si>
  <si>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</si>
  <si>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</si>
  <si>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</si>
  <si>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</si>
  <si>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</si>
  <si>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</si>
  <si>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</si>
  <si>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</si>
  <si>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</si>
  <si>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</si>
  <si>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</si>
  <si>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</si>
  <si>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</si>
  <si>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</si>
  <si>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</si>
  <si>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</si>
  <si>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</si>
  <si>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</si>
  <si>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</si>
  <si>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</si>
  <si>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</si>
  <si>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</si>
  <si>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</si>
  <si>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</si>
  <si>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</si>
  <si>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</si>
  <si>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</si>
  <si>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</si>
  <si>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</si>
  <si>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</si>
  <si>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</si>
  <si>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</si>
  <si>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</si>
  <si>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</si>
  <si>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</si>
  <si>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</si>
  <si>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</si>
  <si>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</si>
  <si>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</si>
  <si>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</si>
  <si>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</si>
  <si>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</si>
  <si>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</si>
  <si>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</si>
  <si>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</si>
  <si>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</si>
  <si>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</si>
  <si>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</si>
  <si>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</si>
  <si>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</si>
  <si>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</si>
  <si>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</si>
  <si>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</si>
  <si>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</si>
  <si>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</si>
  <si>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</si>
  <si>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</si>
  <si>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</si>
  <si>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</si>
  <si>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</si>
  <si>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</si>
  <si>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</si>
  <si>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</si>
  <si>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</si>
  <si>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</si>
  <si>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</si>
  <si>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</si>
  <si>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</si>
  <si>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</si>
  <si>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</si>
  <si>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</si>
  <si>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</si>
  <si>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</si>
  <si>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</si>
  <si>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</si>
  <si>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</si>
  <si>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</si>
  <si>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</si>
  <si>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</si>
  <si>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</si>
  <si>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</si>
  <si>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</si>
  <si>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</si>
  <si>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</si>
  <si>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</si>
  <si>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</si>
  <si>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</si>
  <si>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</si>
  <si>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</si>
  <si>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</si>
  <si>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</si>
  <si>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</si>
  <si>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</si>
  <si>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</si>
  <si>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</si>
  <si>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</si>
  <si>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</si>
  <si>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</si>
  <si>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</si>
  <si>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</si>
  <si>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</si>
  <si>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</si>
  <si>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</si>
  <si>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</si>
  <si>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</si>
  <si>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</si>
  <si>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</si>
  <si>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</si>
  <si>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</si>
  <si>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</si>
  <si>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</si>
  <si>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</si>
  <si>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</si>
  <si>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</si>
  <si>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</si>
  <si>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</si>
  <si>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</si>
  <si>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</si>
  <si>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</si>
  <si>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</si>
  <si>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</si>
  <si>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</si>
  <si>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</si>
  <si>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</si>
  <si>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</si>
  <si>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</si>
  <si>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</si>
  <si>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</si>
  <si>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</si>
  <si>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</si>
  <si>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</si>
  <si>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</si>
  <si>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</si>
  <si>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</si>
  <si>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</si>
  <si>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</si>
  <si>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</si>
  <si>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</si>
  <si>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</si>
  <si>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</si>
  <si>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</si>
  <si>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</si>
  <si>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</si>
  <si>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</si>
  <si>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</si>
  <si>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</si>
  <si>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</si>
  <si>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</si>
  <si>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</si>
  <si>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</si>
  <si>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</si>
  <si>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</si>
  <si>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</si>
  <si>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</si>
  <si>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</si>
  <si>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</si>
  <si>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</si>
  <si>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</si>
  <si>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</si>
  <si>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</si>
  <si>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</si>
  <si>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</si>
  <si>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</si>
  <si>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</si>
  <si>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</si>
  <si>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</si>
  <si>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</si>
  <si>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</si>
  <si>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</si>
  <si>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</si>
  <si>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</si>
  <si>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</si>
  <si>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</si>
  <si>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</si>
  <si>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</si>
  <si>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</si>
  <si>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</si>
  <si>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</si>
  <si>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</si>
  <si>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</si>
  <si>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</si>
  <si>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</si>
  <si>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</si>
  <si>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</si>
  <si>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</si>
  <si>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</si>
  <si>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</si>
  <si>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</si>
  <si>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</si>
  <si>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</si>
  <si>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</si>
  <si>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</si>
  <si>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</si>
  <si>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</si>
  <si>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</si>
  <si>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</si>
  <si>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</si>
  <si>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</si>
  <si>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</si>
  <si>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</si>
  <si>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</si>
  <si>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</si>
  <si>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</si>
  <si>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</si>
  <si>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</si>
  <si>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</si>
  <si>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</si>
  <si>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</si>
  <si>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</si>
  <si>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</si>
  <si>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</si>
  <si>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</si>
  <si>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</si>
  <si>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</si>
  <si>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</si>
  <si>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</si>
  <si>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</si>
  <si>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</si>
  <si>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</si>
  <si>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</si>
  <si>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</si>
  <si>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</si>
  <si>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</si>
  <si>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</si>
  <si>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</si>
  <si>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</si>
  <si>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</si>
  <si>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</si>
  <si>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</si>
  <si>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</si>
  <si>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</si>
  <si>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</si>
  <si>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</si>
  <si>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</si>
  <si>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</si>
  <si>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</si>
  <si>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</si>
  <si>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</si>
  <si>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</si>
  <si>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</si>
  <si>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</si>
  <si>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</si>
  <si>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</si>
  <si>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</si>
  <si>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</si>
  <si>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</si>
  <si>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</si>
  <si>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</si>
  <si>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</si>
  <si>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</si>
  <si>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</si>
  <si>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</si>
  <si>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</si>
  <si>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</si>
  <si>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</si>
  <si>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</si>
  <si>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</si>
  <si>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</si>
  <si>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</si>
  <si>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</si>
  <si>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</si>
  <si>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</si>
  <si>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</si>
  <si>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</si>
  <si>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</si>
  <si>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</si>
  <si>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</si>
  <si>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</si>
  <si>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</si>
  <si>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</si>
  <si>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</si>
  <si>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</si>
  <si>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</si>
  <si>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</si>
  <si>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</si>
  <si>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</si>
  <si>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</si>
  <si>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</si>
  <si>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</si>
  <si>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</si>
  <si>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</si>
  <si>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</si>
  <si>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</si>
  <si>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</si>
  <si>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</si>
  <si>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</si>
  <si>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</si>
  <si>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</si>
  <si>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</si>
  <si>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</si>
  <si>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</si>
  <si>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</si>
  <si>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</si>
  <si>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</si>
  <si>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</si>
  <si>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</si>
  <si>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</si>
  <si>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</si>
  <si>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</si>
  <si>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</si>
  <si>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</si>
  <si>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</si>
  <si>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</si>
  <si>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</si>
  <si>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</si>
  <si>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</si>
  <si>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</si>
  <si>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</si>
  <si>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</si>
  <si>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</si>
  <si>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</si>
  <si>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</si>
  <si>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</si>
  <si>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</si>
  <si>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</si>
  <si>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</si>
  <si>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</si>
  <si>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</si>
  <si>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</si>
  <si>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</si>
  <si>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</si>
  <si>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</si>
  <si>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</si>
  <si>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</si>
  <si>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</si>
  <si>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</si>
  <si>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</si>
  <si>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</si>
  <si>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</si>
  <si>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</si>
  <si>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</si>
  <si>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</si>
  <si>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</si>
  <si>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</si>
  <si>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</si>
  <si>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</si>
  <si>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</si>
  <si>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</si>
  <si>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</si>
  <si>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</si>
  <si>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</si>
  <si>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</si>
  <si>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</si>
  <si>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</si>
  <si>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</si>
  <si>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</si>
  <si>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</si>
  <si>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</si>
  <si>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</si>
  <si>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</si>
  <si>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</si>
  <si>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</si>
  <si>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</si>
  <si>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</si>
  <si>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</si>
  <si>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</si>
  <si>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</si>
  <si>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</si>
  <si>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</si>
  <si>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</si>
  <si>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</si>
  <si>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</si>
  <si>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</si>
  <si>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</si>
  <si>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</si>
  <si>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</si>
  <si>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</si>
  <si>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</si>
  <si>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</si>
  <si>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</si>
  <si>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</si>
  <si>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</si>
  <si>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</si>
  <si>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</si>
  <si>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</si>
  <si>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</si>
  <si>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</si>
  <si>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</si>
  <si>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</si>
  <si>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</si>
  <si>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</si>
  <si>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</si>
  <si>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</si>
  <si>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</si>
  <si>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</si>
  <si>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</si>
  <si>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</si>
  <si>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</si>
  <si>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</si>
  <si>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</si>
  <si>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</si>
  <si>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</si>
  <si>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</si>
  <si>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</si>
  <si>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</si>
  <si>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</si>
  <si>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</si>
  <si>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</si>
  <si>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</si>
  <si>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</si>
  <si>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</si>
  <si>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</si>
  <si>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</si>
  <si>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</si>
  <si>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</si>
  <si>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</si>
  <si>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</si>
  <si>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</si>
  <si>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</si>
  <si>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</si>
  <si>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</si>
  <si>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</si>
  <si>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</si>
  <si>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</si>
  <si>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</si>
  <si>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</si>
  <si>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</si>
  <si>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</si>
  <si>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</si>
  <si>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</si>
  <si>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</si>
  <si>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</si>
  <si>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</si>
  <si>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</si>
  <si>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</si>
  <si>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</si>
  <si>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</si>
  <si>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</si>
  <si>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</si>
  <si>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</si>
  <si>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</si>
  <si>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</si>
  <si>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</si>
  <si>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</si>
  <si>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</si>
  <si>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</si>
  <si>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</si>
  <si>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</si>
  <si>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</si>
  <si>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</si>
  <si>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</si>
  <si>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</si>
  <si>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</si>
  <si>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</si>
  <si>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</si>
  <si>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</si>
  <si>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</si>
  <si>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</si>
  <si>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</si>
  <si>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</si>
  <si>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</si>
  <si>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</si>
  <si>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</si>
  <si>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</si>
  <si>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</si>
  <si>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</si>
  <si>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</si>
  <si>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</si>
  <si>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</si>
  <si>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</si>
  <si>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</si>
  <si>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</si>
  <si>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</si>
  <si>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</si>
  <si>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</si>
  <si>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</si>
  <si>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</si>
  <si>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</si>
  <si>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</si>
  <si>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</si>
  <si>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</si>
  <si>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</si>
  <si>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</si>
  <si>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</si>
  <si>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</si>
  <si>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</si>
  <si>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</si>
  <si>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</si>
  <si>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</si>
  <si>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</si>
  <si>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</si>
  <si>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</si>
  <si>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</si>
  <si>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</si>
  <si>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</si>
  <si>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</si>
  <si>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</si>
  <si>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</si>
  <si>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</si>
  <si>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</si>
  <si>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</si>
  <si>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</si>
  <si>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</si>
  <si>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</si>
  <si>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</si>
  <si>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</si>
  <si>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</si>
  <si>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</si>
  <si>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</si>
  <si>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</si>
  <si>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</si>
  <si>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</si>
  <si>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</si>
  <si>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</si>
  <si>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</si>
  <si>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</si>
  <si>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</si>
  <si>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</si>
  <si>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</si>
  <si>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</si>
  <si>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</si>
  <si>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</si>
  <si>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</si>
  <si>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</si>
  <si>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</si>
  <si>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</si>
  <si>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</si>
  <si>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</si>
  <si>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</si>
  <si>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</si>
  <si>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</si>
  <si>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</si>
  <si>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</si>
  <si>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</si>
  <si>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</si>
  <si>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</si>
  <si>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</si>
  <si>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</si>
  <si>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</si>
  <si>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</si>
  <si>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</si>
  <si>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</si>
  <si>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</si>
  <si>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</si>
  <si>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</si>
  <si>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</si>
  <si>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</si>
  <si>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</si>
  <si>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</si>
  <si>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</si>
  <si>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</si>
  <si>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</si>
  <si>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</si>
  <si>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</si>
  <si>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</si>
  <si>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</si>
  <si>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</si>
  <si>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</si>
  <si>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</si>
  <si>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</si>
  <si>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</si>
  <si>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</si>
  <si>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</si>
  <si>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</si>
  <si>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</si>
  <si>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</si>
  <si>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</si>
  <si>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</si>
  <si>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</si>
  <si>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</si>
  <si>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</si>
  <si>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</si>
  <si>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</si>
  <si>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</si>
  <si>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</si>
  <si>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</si>
  <si>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</si>
  <si>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</si>
  <si>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</si>
  <si>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</si>
  <si>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</si>
  <si>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</si>
  <si>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</si>
  <si>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</si>
  <si>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</si>
  <si>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</si>
  <si>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</si>
  <si>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</si>
  <si>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</si>
  <si>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</si>
  <si>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</si>
  <si>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</si>
  <si>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</si>
  <si>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</si>
  <si>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</si>
  <si>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</si>
  <si>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</si>
  <si>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</si>
  <si>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</si>
  <si>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</si>
  <si>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</si>
  <si>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</si>
  <si>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</si>
  <si>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</si>
  <si>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</si>
  <si>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</si>
  <si>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</si>
  <si>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</si>
  <si>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</si>
  <si>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</si>
  <si>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</si>
  <si>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</si>
  <si>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</si>
  <si>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</si>
  <si>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</si>
  <si>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</si>
  <si>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</si>
  <si>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</si>
  <si>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</si>
  <si>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</si>
  <si>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</si>
  <si>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</si>
  <si>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</si>
  <si>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</si>
  <si>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</si>
  <si>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</si>
  <si>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</si>
  <si>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</si>
  <si>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</si>
  <si>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</si>
  <si>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</si>
  <si>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</si>
  <si>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</si>
  <si>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</si>
  <si>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</si>
  <si>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</si>
  <si>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</si>
  <si>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</si>
  <si>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</si>
  <si>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</si>
  <si>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</si>
  <si>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</si>
  <si>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</si>
  <si>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</si>
  <si>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</si>
  <si>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</si>
  <si>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</si>
  <si>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</si>
  <si>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</si>
  <si>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</si>
  <si>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</si>
  <si>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</si>
  <si>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</si>
  <si>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</si>
  <si>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</si>
  <si>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</si>
  <si>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</si>
  <si>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</si>
  <si>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</si>
  <si>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</si>
  <si>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</si>
  <si>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</si>
  <si>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</si>
  <si>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</si>
  <si>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</si>
  <si>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</si>
  <si>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</si>
  <si>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</si>
  <si>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</si>
  <si>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</si>
  <si>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</si>
  <si>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</si>
  <si>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</si>
  <si>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</si>
  <si>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</si>
  <si>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</si>
  <si>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</si>
  <si>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</si>
  <si>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</si>
  <si>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</si>
  <si>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</si>
  <si>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</si>
  <si>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</si>
  <si>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</si>
  <si>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</si>
  <si>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</si>
  <si>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</si>
  <si>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</si>
  <si>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</si>
  <si>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</si>
  <si>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</si>
  <si>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</si>
  <si>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</si>
  <si>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</si>
  <si>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</si>
  <si>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</si>
  <si>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</si>
  <si>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</si>
  <si>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</si>
  <si>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</si>
  <si>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</si>
  <si>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</si>
  <si>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</si>
  <si>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</si>
  <si>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</si>
  <si>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</si>
  <si>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</si>
  <si>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</si>
  <si>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</si>
  <si>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</si>
  <si>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</si>
  <si>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</si>
  <si>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</si>
  <si>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</si>
  <si>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</si>
  <si>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</si>
  <si>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</si>
  <si>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</si>
  <si>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</si>
  <si>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</si>
  <si>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</si>
  <si>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</si>
  <si>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</si>
  <si>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</si>
  <si>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</si>
  <si>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</si>
  <si>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</si>
  <si>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</si>
  <si>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</si>
  <si>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</si>
  <si>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</si>
  <si>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</si>
  <si>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</si>
  <si>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</si>
  <si>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</si>
  <si>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</si>
  <si>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</si>
  <si>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</si>
  <si>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</si>
  <si>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</si>
  <si>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</si>
  <si>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</si>
  <si>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</si>
  <si>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</si>
  <si>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</si>
  <si>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</si>
  <si>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</si>
  <si>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</si>
  <si>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</si>
  <si>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</si>
  <si>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</si>
  <si>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</si>
  <si>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</si>
  <si>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</si>
  <si>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</si>
  <si>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</si>
  <si>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</si>
  <si>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</si>
  <si>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</si>
  <si>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</si>
  <si>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</si>
  <si>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</si>
  <si>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</si>
  <si>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</si>
  <si>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</si>
  <si>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</si>
  <si>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</si>
  <si>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</si>
  <si>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</si>
  <si>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</si>
  <si>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</si>
  <si>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</si>
  <si>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</si>
  <si>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</si>
  <si>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</si>
  <si>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</si>
  <si>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</si>
  <si>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</si>
  <si>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</si>
  <si>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</si>
  <si>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</si>
  <si>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</si>
  <si>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</si>
  <si>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</si>
  <si>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</si>
  <si>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</si>
  <si>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</si>
  <si>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</si>
  <si>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</si>
  <si>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</si>
  <si>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</si>
  <si>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</si>
  <si>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</si>
  <si>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</si>
  <si>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</si>
  <si>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</si>
  <si>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</si>
  <si>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</si>
  <si>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</si>
  <si>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</si>
  <si>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</si>
  <si>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</si>
  <si>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</si>
  <si>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</si>
  <si>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</si>
  <si>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</si>
  <si>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</si>
  <si>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</si>
  <si>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</si>
  <si>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</si>
  <si>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</si>
  <si>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</si>
  <si>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</si>
  <si>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</si>
  <si>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</si>
  <si>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</si>
  <si>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</si>
  <si>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</si>
  <si>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</si>
  <si>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</si>
  <si>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</si>
  <si>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</si>
  <si>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</si>
  <si>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</si>
  <si>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</si>
  <si>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</si>
  <si>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</si>
  <si>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</si>
  <si>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</si>
  <si>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</si>
  <si>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</si>
  <si>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</si>
  <si>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</si>
  <si>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</si>
  <si>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</si>
  <si>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</si>
  <si>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</si>
  <si>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</si>
  <si>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</si>
  <si>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</si>
  <si>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</si>
  <si>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</si>
  <si>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</si>
  <si>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</si>
  <si>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</si>
  <si>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</si>
  <si>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</si>
  <si>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</si>
  <si>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</si>
  <si>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</si>
  <si>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</si>
  <si>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</si>
  <si>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</si>
  <si>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</si>
  <si>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</si>
  <si>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</si>
  <si>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</si>
  <si>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</si>
  <si>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</si>
  <si>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</si>
  <si>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</si>
  <si>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</si>
  <si>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</si>
  <si>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</si>
  <si>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</si>
  <si>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</si>
  <si>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</si>
  <si>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</si>
  <si>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</si>
  <si>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</si>
  <si>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</si>
  <si>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</si>
  <si>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</si>
  <si>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</si>
  <si>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</si>
  <si>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</si>
  <si>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</si>
  <si>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</si>
  <si>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</si>
  <si>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</si>
  <si>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</si>
  <si>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</si>
  <si>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</si>
  <si>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</si>
  <si>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</si>
  <si>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</si>
  <si>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</si>
  <si>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</si>
  <si>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</si>
  <si>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</si>
  <si>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</si>
  <si>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</si>
  <si>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</si>
  <si>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</si>
  <si>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</si>
  <si>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</si>
  <si>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</si>
  <si>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</si>
  <si>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</si>
  <si>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</si>
  <si>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</si>
  <si>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</si>
  <si>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</si>
  <si>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</si>
  <si>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</si>
  <si>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</si>
  <si>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</si>
  <si>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</si>
  <si>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</si>
  <si>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</si>
  <si>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</si>
  <si>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</si>
  <si>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</si>
  <si>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</si>
  <si>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</si>
  <si>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</si>
  <si>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</si>
  <si>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</si>
  <si>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</si>
  <si>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</si>
  <si>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</si>
  <si>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</si>
  <si>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</si>
  <si>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</si>
  <si>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</si>
  <si>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</si>
  <si>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</si>
  <si>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</si>
  <si>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</si>
  <si>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</si>
  <si>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</si>
  <si>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</si>
  <si>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</si>
  <si>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</si>
  <si>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</si>
  <si>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</si>
  <si>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</si>
  <si>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</si>
  <si>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</si>
  <si>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</si>
  <si>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</si>
  <si>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</si>
  <si>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</si>
  <si>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</si>
  <si>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</si>
  <si>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</si>
  <si>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</si>
  <si>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</si>
  <si>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</si>
  <si>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</si>
  <si>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</si>
  <si>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</si>
  <si>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</si>
  <si>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</si>
  <si>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</si>
  <si>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</si>
  <si>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</si>
  <si>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</si>
  <si>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</si>
  <si>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</si>
  <si>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</si>
  <si>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</si>
  <si>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</si>
  <si>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</si>
  <si>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</si>
  <si>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</si>
  <si>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</si>
  <si>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</si>
  <si>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</si>
  <si>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</si>
  <si>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</si>
  <si>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</si>
  <si>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</si>
  <si>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</si>
  <si>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</si>
  <si>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</si>
  <si>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</si>
  <si>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</si>
  <si>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</si>
  <si>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</si>
  <si>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</si>
  <si>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</si>
  <si>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</si>
  <si>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</si>
  <si>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</si>
  <si>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</si>
  <si>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</si>
  <si>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</si>
  <si>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</si>
  <si>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</si>
  <si>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</si>
  <si>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</si>
  <si>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</si>
  <si>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</si>
  <si>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</si>
  <si>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</si>
  <si>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</si>
  <si>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</si>
  <si>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</si>
  <si>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</si>
  <si>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</si>
  <si>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</si>
  <si>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</si>
  <si>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</si>
  <si>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</si>
  <si>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</si>
  <si>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</si>
  <si>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</si>
  <si>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</si>
  <si>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</si>
  <si>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</si>
  <si>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</si>
  <si>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</si>
  <si>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</si>
  <si>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</si>
  <si>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</si>
  <si>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</si>
  <si>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</si>
  <si>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</si>
  <si>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</si>
  <si>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</si>
  <si>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</si>
  <si>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</si>
  <si>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</si>
  <si>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</si>
  <si>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</si>
  <si>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</si>
  <si>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</si>
  <si>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</si>
  <si>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</si>
  <si>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</si>
  <si>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</si>
  <si>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</si>
  <si>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</si>
  <si>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</si>
  <si>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</si>
  <si>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</si>
  <si>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</si>
  <si>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</si>
  <si>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</si>
  <si>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</si>
  <si>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</si>
  <si>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</si>
  <si>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</si>
  <si>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</si>
  <si>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</si>
  <si>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</si>
  <si>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</si>
  <si>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</si>
  <si>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</si>
  <si>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</si>
  <si>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</si>
  <si>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</si>
  <si>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</si>
  <si>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</si>
  <si>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</si>
  <si>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</si>
  <si>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</si>
  <si>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</si>
  <si>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</si>
  <si>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</si>
  <si>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</si>
  <si>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</si>
  <si>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</si>
  <si>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</si>
  <si>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</si>
  <si>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</si>
  <si>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</si>
  <si>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</si>
  <si>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</si>
  <si>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</si>
  <si>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</si>
  <si>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</si>
  <si>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</si>
  <si>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</si>
  <si>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</si>
  <si>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</si>
  <si>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</si>
  <si>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</si>
  <si>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</si>
  <si>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</si>
  <si>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</si>
  <si>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</si>
  <si>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</si>
  <si>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</si>
  <si>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</si>
  <si>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</si>
  <si>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</si>
  <si>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</si>
  <si>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</si>
  <si>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</si>
  <si>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</si>
  <si>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</si>
  <si>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</si>
  <si>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</si>
  <si>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</si>
  <si>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</si>
  <si>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</si>
  <si>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</si>
  <si>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</si>
  <si>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</si>
  <si>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</si>
  <si>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</si>
  <si>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</si>
  <si>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</si>
  <si>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</si>
  <si>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</si>
  <si>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</si>
  <si>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</si>
  <si>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</si>
  <si>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</si>
  <si>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</si>
  <si>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</si>
  <si>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</si>
  <si>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</si>
  <si>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</si>
  <si>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</si>
  <si>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</si>
  <si>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</si>
  <si>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</si>
  <si>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</si>
  <si>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</si>
  <si>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</si>
  <si>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</si>
  <si>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</si>
  <si>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</si>
  <si>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</si>
  <si>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</si>
  <si>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</si>
  <si>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</si>
  <si>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</si>
  <si>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</si>
  <si>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</si>
  <si>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</si>
  <si>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</si>
  <si>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</si>
  <si>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</si>
  <si>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</si>
  <si>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</si>
  <si>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</si>
  <si>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</si>
  <si>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</si>
  <si>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</si>
  <si>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</si>
  <si>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</si>
  <si>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</si>
  <si>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</si>
  <si>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</si>
  <si>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</si>
  <si>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</si>
  <si>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</si>
  <si>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</si>
  <si>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</si>
  <si>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</si>
  <si>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</si>
  <si>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</si>
  <si>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</si>
  <si>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</si>
  <si>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</si>
  <si>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</si>
  <si>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</si>
  <si>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</si>
  <si>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</si>
  <si>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</si>
  <si>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</si>
  <si>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</si>
  <si>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</si>
  <si>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</si>
  <si>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</si>
  <si>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</si>
  <si>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</si>
  <si>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</si>
  <si>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</si>
  <si>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</si>
  <si>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</si>
  <si>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</si>
  <si>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</si>
  <si>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</si>
  <si>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</si>
  <si>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</si>
  <si>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</si>
  <si>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</si>
  <si>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</si>
  <si>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</si>
  <si>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</si>
  <si>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</si>
  <si>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</si>
  <si>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</si>
  <si>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</si>
  <si>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</si>
  <si>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</si>
  <si>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</si>
  <si>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</si>
  <si>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</si>
  <si>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</si>
  <si>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</si>
  <si>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</si>
  <si>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</si>
  <si>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</si>
  <si>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</si>
  <si>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</si>
  <si>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</si>
  <si>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</si>
  <si>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</si>
  <si>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</si>
  <si>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</si>
  <si>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</si>
  <si>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</si>
  <si>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</si>
  <si>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</si>
  <si>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</si>
  <si>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</si>
  <si>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</si>
  <si>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</si>
  <si>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</si>
  <si>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</si>
  <si>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</si>
  <si>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</si>
  <si>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</si>
  <si>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</si>
  <si>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</si>
  <si>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</si>
  <si>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</si>
  <si>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</si>
  <si>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</si>
  <si>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</si>
  <si>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</si>
  <si>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</si>
  <si>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</si>
  <si>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</si>
  <si>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</si>
  <si>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</si>
  <si>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</si>
  <si>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</si>
  <si>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</si>
  <si>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</si>
  <si>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</si>
  <si>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</si>
  <si>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</si>
  <si>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</si>
  <si>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</si>
  <si>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</si>
  <si>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</si>
  <si>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</si>
  <si>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</si>
  <si>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</si>
  <si>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</si>
  <si>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</si>
  <si>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</si>
  <si>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</si>
  <si>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</si>
  <si>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</si>
  <si>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</si>
  <si>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</si>
  <si>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</si>
  <si>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</si>
  <si>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</si>
  <si>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</si>
  <si>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</si>
  <si>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</si>
  <si>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</si>
  <si>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</si>
  <si>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</si>
  <si>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</si>
  <si>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</si>
  <si>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</si>
  <si>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</si>
  <si>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</si>
  <si>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</si>
  <si>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</si>
  <si>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</si>
  <si>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</si>
  <si>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</si>
  <si>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</si>
  <si>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</si>
  <si>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</si>
  <si>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</si>
  <si>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</si>
  <si>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</si>
  <si>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</si>
  <si>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</si>
  <si>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</si>
  <si>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</si>
  <si>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</si>
  <si>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</si>
  <si>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</si>
  <si>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</si>
  <si>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</si>
  <si>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</si>
  <si>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</si>
  <si>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</si>
  <si>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</si>
  <si>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</si>
  <si>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</si>
  <si>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</si>
  <si>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</si>
  <si>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</si>
  <si>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</si>
  <si>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</si>
  <si>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</si>
  <si>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</si>
  <si>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</si>
  <si>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</si>
  <si>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</si>
  <si>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</si>
  <si>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</si>
  <si>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</si>
  <si>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</si>
  <si>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</si>
  <si>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</si>
  <si>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</si>
  <si>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</si>
  <si>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</si>
  <si>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</si>
  <si>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</si>
  <si>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</si>
  <si>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</si>
  <si>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</si>
  <si>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</si>
  <si>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</si>
  <si>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</si>
  <si>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</si>
  <si>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</si>
  <si>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</si>
  <si>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</si>
  <si>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</si>
  <si>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</si>
  <si>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</si>
  <si>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</si>
  <si>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</si>
  <si>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</si>
  <si>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</si>
  <si>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</si>
  <si>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</si>
  <si>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</si>
  <si>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</si>
  <si>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</si>
  <si>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</si>
  <si>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</si>
  <si>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</si>
  <si>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</si>
  <si>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</si>
  <si>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</si>
  <si>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</si>
  <si>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</si>
  <si>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</si>
  <si>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</si>
  <si>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</si>
  <si>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</si>
  <si>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</si>
  <si>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</si>
  <si>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</si>
  <si>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</si>
  <si>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</si>
  <si>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</si>
  <si>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</si>
  <si>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</si>
  <si>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</si>
  <si>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</si>
  <si>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</si>
  <si>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</si>
  <si>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</si>
  <si>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</si>
  <si>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</si>
  <si>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</si>
  <si>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</si>
  <si>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</si>
  <si>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</si>
  <si>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</si>
  <si>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</si>
  <si>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</si>
  <si>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</si>
  <si>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</si>
  <si>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</si>
  <si>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</si>
  <si>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</si>
  <si>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</si>
  <si>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</si>
  <si>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</si>
  <si>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</si>
  <si>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</si>
  <si>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</si>
  <si>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</si>
  <si>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</si>
  <si>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</si>
  <si>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</si>
  <si>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</si>
  <si>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</si>
  <si>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</si>
  <si>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</si>
  <si>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</si>
  <si>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</si>
  <si>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</si>
  <si>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</si>
  <si>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</si>
  <si>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</si>
  <si>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</si>
  <si>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</si>
  <si>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</si>
  <si>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</si>
  <si>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</si>
  <si>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</si>
  <si>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</si>
  <si>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</si>
  <si>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</si>
  <si>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</si>
  <si>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</si>
  <si>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</si>
  <si>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</si>
  <si>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</si>
  <si>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</si>
  <si>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</si>
  <si>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</si>
  <si>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</si>
  <si>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</si>
  <si>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</si>
  <si>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</si>
  <si>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</si>
  <si>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</si>
  <si>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</si>
  <si>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</si>
  <si>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</si>
  <si>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</si>
  <si>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</si>
  <si>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</si>
  <si>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</si>
  <si>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</si>
  <si>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</si>
  <si>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</si>
  <si>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</si>
  <si>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</si>
  <si>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</si>
  <si>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</si>
  <si>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</si>
  <si>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</si>
  <si>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</si>
  <si>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</si>
  <si>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</si>
  <si>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</si>
  <si>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</si>
  <si>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</si>
  <si>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</si>
  <si>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</si>
  <si>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</si>
  <si>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</si>
  <si>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</si>
  <si>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</si>
  <si>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</si>
  <si>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</si>
  <si>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</si>
  <si>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</si>
  <si>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</si>
  <si>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</si>
  <si>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</si>
  <si>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</si>
  <si>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</si>
  <si>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</si>
  <si>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</si>
  <si>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</si>
  <si>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</si>
  <si>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</si>
  <si>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</si>
  <si>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</si>
  <si>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</si>
  <si>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</si>
  <si>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</si>
  <si>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</si>
  <si>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</si>
  <si>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</si>
  <si>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</si>
  <si>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</si>
  <si>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</si>
  <si>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</si>
  <si>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</si>
  <si>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</si>
  <si>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</si>
  <si>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</si>
  <si>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</si>
  <si>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</si>
  <si>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</si>
  <si>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</si>
  <si>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</si>
  <si>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</si>
  <si>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</si>
  <si>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</si>
  <si>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</si>
  <si>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</si>
  <si>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</si>
  <si>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</si>
  <si>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</si>
  <si>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</si>
  <si>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</si>
  <si>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</si>
  <si>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</si>
  <si>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</si>
  <si>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</si>
  <si>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</si>
  <si>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</si>
  <si>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</si>
  <si>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</si>
  <si>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</si>
  <si>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</si>
  <si>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</si>
  <si>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</si>
  <si>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</si>
  <si>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</si>
  <si>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</si>
  <si>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</si>
  <si>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</si>
  <si>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</si>
  <si>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</si>
  <si>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</si>
  <si>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</si>
  <si>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</si>
  <si>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</si>
  <si>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</si>
  <si>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</si>
  <si>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</si>
  <si>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</si>
  <si>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</si>
  <si>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</si>
  <si>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</si>
  <si>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</si>
  <si>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</si>
  <si>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</si>
  <si>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</si>
  <si>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</si>
  <si>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</si>
  <si>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</si>
  <si>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</si>
  <si>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</si>
  <si>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</si>
  <si>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</si>
  <si>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</si>
  <si>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</si>
  <si>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</si>
  <si>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</si>
  <si>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</si>
  <si>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</si>
  <si>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</si>
  <si>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</si>
  <si>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</si>
  <si>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</si>
  <si>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</si>
  <si>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</si>
  <si>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</si>
  <si>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</si>
  <si>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</si>
  <si>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</si>
  <si>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</si>
  <si>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</si>
  <si>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</si>
  <si>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</si>
  <si>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</si>
  <si>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</si>
  <si>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</si>
  <si>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</si>
  <si>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</si>
  <si>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</si>
  <si>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</si>
  <si>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</si>
  <si>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</si>
  <si>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</si>
  <si>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</si>
  <si>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</si>
  <si>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</si>
  <si>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</si>
  <si>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</si>
  <si>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</si>
  <si>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</si>
  <si>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</si>
  <si>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</si>
  <si>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</si>
  <si>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</si>
  <si>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</si>
  <si>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</si>
  <si>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</si>
  <si>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</si>
  <si>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</si>
  <si>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</si>
  <si>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</si>
  <si>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</si>
  <si>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</si>
  <si>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</si>
  <si>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</si>
  <si>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</si>
  <si>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</si>
  <si>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</si>
  <si>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</si>
  <si>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</si>
  <si>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</si>
  <si>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</si>
  <si>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</si>
  <si>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</si>
  <si>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</si>
  <si>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</si>
  <si>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</si>
  <si>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</si>
  <si>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</si>
  <si>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</si>
  <si>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</si>
  <si>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</si>
  <si>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</si>
  <si>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</si>
  <si>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</si>
  <si>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</si>
  <si>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</si>
  <si>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</si>
  <si>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</si>
  <si>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</si>
  <si>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</si>
  <si>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</si>
  <si>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</si>
  <si>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</si>
  <si>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</si>
  <si>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</si>
  <si>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</si>
  <si>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</si>
  <si>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</si>
  <si>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</si>
  <si>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</si>
  <si>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</si>
  <si>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</si>
  <si>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</si>
  <si>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</si>
  <si>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</si>
  <si>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</si>
  <si>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</si>
  <si>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</si>
  <si>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</si>
  <si>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</si>
  <si>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</si>
  <si>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</si>
  <si>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</si>
  <si>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</si>
  <si>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</si>
  <si>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</si>
  <si>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</si>
  <si>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</si>
  <si>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</si>
  <si>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</si>
  <si>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</si>
  <si>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</si>
  <si>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</si>
  <si>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</si>
  <si>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</si>
  <si>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</si>
  <si>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</si>
  <si>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</si>
  <si>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</si>
  <si>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</si>
  <si>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</si>
  <si>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</si>
  <si>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</si>
  <si>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</si>
  <si>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</si>
  <si>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</si>
  <si>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</si>
  <si>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</si>
  <si>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</si>
  <si>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</si>
  <si>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</si>
  <si>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</si>
  <si>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</si>
  <si>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</si>
  <si>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</si>
  <si>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</si>
  <si>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</si>
  <si>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</si>
  <si>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</si>
  <si>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</si>
  <si>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</si>
  <si>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</si>
  <si>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</si>
  <si>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</si>
  <si>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</si>
  <si>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</si>
  <si>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</si>
  <si>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</si>
  <si>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</si>
  <si>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</si>
  <si>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</si>
  <si>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</si>
  <si>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</si>
  <si>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</si>
  <si>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</si>
  <si>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</si>
  <si>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</si>
  <si>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</si>
  <si>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</si>
  <si>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</si>
  <si>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</si>
  <si>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</si>
  <si>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</si>
  <si>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</si>
  <si>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</si>
  <si>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</si>
  <si>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</si>
  <si>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</si>
  <si>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</si>
  <si>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</si>
  <si>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</si>
  <si>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</si>
  <si>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</si>
  <si>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</si>
  <si>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</si>
  <si>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</si>
  <si>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</si>
  <si>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</si>
  <si>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</si>
  <si>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</si>
  <si>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</si>
  <si>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</si>
  <si>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</si>
  <si>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</si>
  <si>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</si>
  <si>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</si>
  <si>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</si>
  <si>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</si>
  <si>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</si>
  <si>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</si>
  <si>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</si>
  <si>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</si>
  <si>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</si>
  <si>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</si>
  <si>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</si>
  <si>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</si>
  <si>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</si>
  <si>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</si>
  <si>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</si>
  <si>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</si>
  <si>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</si>
  <si>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</si>
  <si>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</si>
  <si>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</si>
  <si>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</si>
  <si>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</si>
  <si>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</si>
  <si>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</si>
  <si>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</si>
  <si>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</si>
  <si>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</si>
  <si>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</si>
  <si>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</si>
  <si>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</si>
  <si>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</si>
  <si>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</si>
  <si>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</si>
  <si>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</si>
  <si>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</si>
  <si>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</si>
  <si>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</si>
  <si>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</si>
  <si>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</si>
  <si>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</si>
  <si>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</si>
  <si>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</si>
  <si>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</si>
  <si>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</si>
  <si>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</si>
  <si>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</si>
  <si>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</si>
  <si>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</si>
  <si>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</si>
  <si>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</si>
  <si>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</si>
  <si>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</si>
  <si>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</si>
  <si>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</si>
  <si>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</si>
  <si>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</si>
  <si>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</si>
  <si>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</si>
  <si>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</si>
  <si>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</si>
  <si>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</si>
  <si>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</si>
  <si>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</si>
  <si>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</si>
  <si>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</si>
  <si>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</si>
  <si>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</si>
  <si>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</si>
  <si>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</si>
  <si>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</si>
  <si>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</si>
  <si>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</si>
  <si>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</si>
  <si>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</si>
  <si>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</si>
  <si>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</si>
  <si>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</si>
  <si>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</si>
  <si>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</si>
  <si>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</si>
  <si>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</si>
  <si>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</si>
  <si>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</si>
  <si>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</si>
  <si>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</si>
  <si>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</si>
  <si>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</si>
  <si>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</si>
  <si>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</si>
  <si>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</si>
  <si>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</si>
  <si>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</si>
  <si>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</si>
  <si>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</si>
  <si>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</si>
  <si>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</si>
  <si>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</si>
  <si>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</si>
  <si>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</si>
  <si>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</si>
  <si>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</si>
  <si>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</si>
  <si>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</si>
  <si>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</si>
  <si>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</si>
  <si>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</si>
  <si>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</si>
  <si>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</si>
  <si>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</si>
  <si>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</si>
  <si>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</si>
  <si>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</si>
  <si>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</si>
  <si>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</si>
  <si>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</si>
  <si>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</si>
  <si>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</si>
  <si>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</si>
  <si>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</si>
  <si>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</si>
  <si>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</si>
  <si>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</si>
  <si>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</si>
  <si>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</si>
  <si>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</si>
  <si>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</si>
  <si>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</si>
  <si>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</si>
  <si>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</si>
  <si>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</si>
  <si>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</si>
  <si>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</si>
  <si>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</si>
  <si>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</si>
  <si>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</si>
  <si>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</si>
  <si>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</si>
  <si>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</si>
  <si>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</si>
  <si>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</si>
  <si>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</si>
  <si>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</si>
  <si>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</si>
  <si>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</si>
  <si>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</si>
  <si>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</si>
  <si>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</si>
  <si>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</si>
  <si>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</si>
  <si>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</si>
  <si>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</si>
  <si>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</si>
  <si>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</si>
  <si>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</si>
  <si>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</si>
  <si>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</si>
  <si>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</si>
  <si>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</si>
  <si>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</si>
  <si>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</si>
  <si>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</si>
  <si>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</si>
  <si>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</si>
  <si>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</si>
  <si>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</si>
  <si>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</si>
  <si>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</si>
  <si>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</si>
  <si>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</si>
  <si>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</si>
  <si>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</si>
  <si>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</si>
  <si>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</si>
  <si>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</si>
  <si>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</si>
  <si>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</si>
  <si>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</si>
  <si>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</si>
  <si>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</si>
  <si>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</si>
  <si>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</si>
  <si>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</si>
  <si>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</si>
  <si>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</si>
  <si>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</si>
  <si>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</si>
  <si>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</si>
  <si>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</si>
  <si>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</si>
  <si>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</si>
  <si>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</si>
  <si>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</si>
  <si>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</si>
  <si>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</si>
  <si>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</si>
  <si>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</si>
  <si>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</si>
  <si>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</si>
  <si>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</si>
  <si>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</si>
  <si>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</si>
  <si>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</si>
  <si>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</si>
  <si>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</si>
  <si>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</si>
  <si>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</si>
  <si>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</si>
  <si>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</si>
  <si>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</si>
  <si>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</si>
  <si>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</si>
  <si>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</si>
  <si>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</si>
  <si>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</si>
  <si>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</si>
  <si>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</si>
  <si>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</si>
  <si>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</si>
  <si>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</si>
  <si>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</si>
  <si>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</si>
  <si>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</si>
  <si>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</si>
  <si>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</si>
  <si>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</si>
  <si>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</si>
  <si>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</si>
  <si>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</si>
  <si>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</si>
  <si>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</si>
  <si>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</si>
  <si>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</si>
  <si>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</si>
  <si>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</si>
  <si>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</si>
  <si>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</si>
  <si>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</si>
  <si>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</si>
  <si>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</si>
  <si>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</si>
  <si>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</si>
  <si>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</si>
  <si>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</si>
  <si>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</si>
  <si>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</si>
  <si>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</si>
  <si>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</si>
  <si>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</si>
  <si>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</si>
  <si>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</si>
  <si>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</si>
  <si>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</si>
  <si>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</si>
  <si>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</si>
  <si>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</si>
  <si>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</si>
  <si>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</si>
  <si>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</si>
  <si>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</si>
  <si>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</si>
  <si>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</si>
  <si>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</si>
  <si>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</si>
  <si>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</si>
  <si>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</si>
  <si>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</si>
  <si>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</si>
  <si>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</si>
  <si>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</si>
  <si>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</si>
  <si>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</si>
  <si>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</si>
  <si>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</si>
  <si>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</si>
  <si>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</si>
  <si>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</si>
  <si>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</si>
  <si>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</si>
  <si>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</si>
  <si>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</si>
  <si>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</si>
  <si>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</si>
  <si>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</si>
  <si>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</si>
  <si>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</si>
  <si>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</si>
  <si>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</si>
  <si>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</si>
  <si>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</si>
  <si>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</si>
  <si>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</si>
  <si>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</si>
  <si>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</si>
  <si>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</si>
  <si>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</si>
  <si>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</si>
  <si>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</si>
  <si>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</si>
  <si>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</si>
  <si>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</si>
  <si>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</si>
  <si>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</si>
  <si>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</si>
  <si>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</si>
  <si>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</si>
  <si>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</si>
  <si>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</si>
  <si>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</si>
  <si>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</si>
  <si>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</si>
  <si>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</si>
  <si>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</si>
  <si>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</si>
  <si>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</si>
  <si>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</si>
  <si>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</si>
  <si>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</si>
  <si>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</si>
  <si>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</si>
  <si>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</si>
  <si>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</si>
  <si>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</si>
  <si>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</si>
  <si>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</si>
  <si>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</si>
  <si>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</si>
  <si>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</si>
  <si>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</si>
  <si>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</si>
  <si>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</si>
  <si>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</si>
  <si>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</si>
  <si>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</si>
  <si>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</si>
  <si>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</si>
  <si>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</si>
  <si>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</si>
  <si>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</si>
  <si>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</si>
  <si>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</si>
  <si>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</si>
  <si>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</si>
  <si>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</si>
  <si>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</si>
  <si>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</si>
  <si>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</si>
  <si>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</si>
  <si>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</si>
  <si>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</si>
  <si>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</si>
  <si>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</si>
  <si>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</si>
  <si>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</si>
  <si>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</si>
  <si>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</si>
  <si>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</si>
  <si>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</si>
  <si>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</si>
  <si>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</si>
  <si>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</si>
  <si>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</si>
  <si>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</si>
  <si>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</si>
  <si>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</si>
  <si>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</si>
  <si>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</si>
  <si>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</si>
  <si>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</si>
  <si>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</si>
  <si>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</si>
  <si>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</si>
  <si>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</si>
  <si>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</si>
  <si>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</si>
  <si>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</si>
  <si>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</si>
  <si>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</si>
  <si>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</si>
  <si>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</si>
  <si>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</si>
  <si>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</si>
  <si>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</si>
  <si>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</si>
  <si>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</si>
  <si>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</si>
  <si>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</si>
  <si>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</si>
  <si>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</si>
  <si>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</si>
  <si>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</si>
  <si>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</si>
  <si>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</si>
  <si>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</si>
  <si>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</si>
  <si>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</si>
  <si>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</si>
  <si>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</si>
  <si>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</si>
  <si>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</si>
  <si>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</si>
  <si>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</si>
  <si>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</si>
  <si>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</si>
  <si>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</si>
  <si>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</si>
  <si>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</si>
  <si>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</si>
  <si>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</si>
  <si>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</si>
  <si>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</si>
  <si>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</si>
  <si>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</si>
  <si>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</si>
  <si>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</si>
  <si>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</si>
  <si>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</si>
  <si>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</si>
  <si>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</si>
  <si>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</si>
  <si>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</si>
  <si>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</si>
  <si>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</si>
  <si>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</si>
  <si>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</si>
  <si>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</si>
  <si>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</si>
  <si>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</si>
  <si>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</si>
  <si>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</si>
  <si>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</si>
  <si>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</si>
  <si>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</si>
  <si>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</si>
  <si>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</si>
  <si>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</si>
  <si>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</si>
  <si>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</si>
  <si>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</si>
  <si>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</si>
  <si>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</si>
  <si>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</si>
  <si>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</si>
  <si>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</si>
  <si>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</si>
  <si>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</si>
  <si>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</si>
  <si>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</si>
  <si>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</si>
  <si>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</si>
  <si>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</si>
  <si>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</si>
  <si>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</si>
  <si>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</si>
  <si>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</si>
  <si>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</si>
  <si>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</si>
  <si>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</si>
  <si>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</si>
  <si>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</si>
  <si>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</si>
  <si>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</si>
  <si>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</si>
  <si>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</si>
  <si>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</si>
  <si>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</si>
  <si>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</si>
  <si>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</si>
  <si>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</si>
  <si>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</si>
  <si>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</si>
  <si>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</si>
  <si>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</si>
  <si>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</si>
  <si>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</si>
  <si>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</si>
  <si>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</si>
  <si>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</si>
  <si>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</si>
  <si>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</si>
  <si>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</si>
  <si>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</si>
  <si>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</si>
  <si>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</si>
  <si>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</si>
  <si>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</si>
  <si>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</si>
  <si>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</si>
  <si>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</si>
  <si>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</si>
  <si>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</si>
  <si>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</si>
  <si>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</si>
  <si>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</si>
  <si>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</si>
  <si>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</si>
  <si>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</si>
  <si>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</si>
  <si>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</si>
  <si>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</si>
  <si>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</si>
  <si>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</si>
  <si>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</si>
  <si>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</si>
  <si>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</si>
  <si>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</si>
  <si>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</si>
  <si>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</si>
  <si>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</si>
  <si>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</si>
  <si>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</si>
  <si>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</si>
  <si>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</si>
  <si>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</si>
  <si>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</si>
  <si>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</si>
  <si>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</si>
  <si>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</si>
  <si>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</si>
  <si>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</si>
  <si>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</si>
  <si>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</si>
  <si>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</si>
  <si>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</si>
  <si>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</si>
  <si>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</si>
  <si>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</si>
  <si>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</si>
  <si>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</si>
  <si>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</si>
  <si>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</si>
  <si>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</si>
  <si>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</si>
  <si>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</si>
  <si>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</si>
  <si>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</si>
  <si>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</si>
  <si>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</si>
  <si>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</si>
  <si>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</si>
  <si>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</si>
  <si>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</si>
  <si>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</si>
  <si>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</si>
  <si>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</si>
  <si>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</si>
  <si>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</si>
  <si>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</si>
  <si>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</si>
  <si>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</si>
  <si>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</si>
  <si>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</si>
  <si>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</si>
  <si>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</si>
  <si>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</si>
  <si>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</si>
  <si>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</si>
  <si>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</si>
  <si>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</si>
  <si>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</si>
  <si>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</si>
  <si>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</si>
  <si>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</si>
  <si>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</si>
  <si>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</si>
  <si>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</si>
  <si>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</si>
  <si>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</si>
  <si>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</si>
  <si>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</si>
  <si>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</si>
  <si>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</si>
  <si>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</si>
  <si>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</si>
  <si>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</si>
  <si>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</si>
  <si>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</si>
  <si>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</si>
  <si>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</si>
  <si>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</si>
  <si>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</si>
  <si>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</si>
  <si>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</si>
  <si>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</si>
  <si>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</si>
  <si>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</si>
  <si>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</si>
  <si>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</si>
  <si>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</si>
  <si>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</si>
  <si>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</si>
  <si>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</si>
  <si>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</si>
  <si>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</si>
  <si>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</si>
  <si>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</si>
  <si>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</si>
  <si>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</si>
  <si>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</si>
  <si>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</si>
  <si>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</si>
  <si>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</si>
  <si>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</si>
  <si>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</si>
  <si>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</si>
  <si>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</si>
  <si>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</si>
  <si>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</si>
  <si>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</si>
  <si>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</si>
  <si>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</si>
  <si>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</si>
  <si>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</si>
  <si>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</si>
  <si>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</si>
  <si>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</si>
  <si>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</si>
  <si>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</si>
  <si>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</si>
  <si>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</si>
  <si>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</si>
  <si>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</si>
  <si>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</si>
  <si>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</si>
  <si>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</si>
  <si>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</si>
  <si>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</si>
  <si>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</si>
  <si>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</si>
  <si>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</si>
  <si>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</si>
  <si>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</si>
  <si>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</si>
  <si>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</si>
  <si>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</si>
  <si>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</si>
  <si>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</si>
  <si>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</si>
  <si>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</si>
  <si>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</si>
  <si>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</si>
  <si>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</si>
  <si>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</si>
  <si>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</si>
  <si>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</si>
  <si>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</si>
  <si>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</si>
  <si>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</si>
  <si>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</si>
  <si>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</si>
  <si>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</si>
  <si>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</si>
  <si>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</si>
  <si>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</si>
  <si>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</si>
  <si>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</si>
  <si>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</si>
  <si>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</si>
  <si>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</si>
  <si>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</si>
  <si>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</si>
  <si>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</si>
  <si>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</si>
  <si>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</si>
  <si>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</si>
  <si>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</si>
  <si>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</si>
  <si>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</si>
  <si>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</si>
  <si>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</si>
  <si>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</si>
  <si>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</si>
  <si>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</si>
  <si>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</si>
  <si>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</si>
  <si>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</si>
  <si>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</si>
  <si>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</si>
  <si>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</si>
  <si>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</si>
  <si>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</si>
  <si>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</si>
  <si>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</si>
  <si>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</si>
  <si>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</si>
  <si>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</si>
  <si>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</si>
  <si>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</si>
  <si>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</si>
  <si>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</si>
  <si>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</si>
  <si>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</si>
  <si>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</si>
  <si>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</si>
  <si>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</si>
  <si>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</si>
  <si>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</si>
  <si>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</si>
  <si>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</si>
  <si>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</si>
  <si>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</si>
  <si>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</si>
  <si>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</si>
  <si>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</si>
  <si>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</si>
  <si>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</si>
  <si>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</si>
  <si>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</si>
  <si>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</si>
  <si>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</si>
  <si>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</si>
  <si>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</si>
  <si>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</si>
  <si>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</si>
  <si>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</si>
  <si>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</si>
  <si>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</si>
  <si>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</si>
  <si>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</si>
  <si>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</si>
  <si>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</si>
  <si>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</si>
  <si>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</si>
  <si>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</si>
  <si>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</si>
  <si>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</si>
  <si>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</si>
  <si>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</si>
  <si>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</si>
  <si>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</si>
  <si>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</si>
  <si>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</si>
  <si>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</si>
  <si>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</si>
  <si>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</si>
  <si>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</si>
  <si>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</si>
  <si>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</si>
  <si>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</si>
  <si>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</si>
  <si>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</si>
  <si>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</si>
  <si>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</si>
  <si>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</si>
  <si>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</si>
  <si>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</si>
  <si>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</si>
  <si>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</si>
  <si>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</si>
  <si>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</si>
  <si>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</si>
  <si>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</si>
  <si>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</si>
  <si>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</si>
  <si>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</si>
  <si>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</si>
  <si>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</si>
  <si>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</si>
  <si>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</si>
  <si>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</si>
  <si>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</si>
  <si>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</si>
  <si>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</si>
  <si>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</si>
  <si>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</si>
  <si>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</si>
  <si>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</si>
  <si>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</si>
  <si>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</si>
  <si>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</si>
  <si>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</si>
  <si>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</si>
  <si>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</si>
  <si>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</si>
  <si>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</si>
  <si>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</si>
  <si>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</si>
  <si>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</si>
  <si>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</si>
  <si>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</si>
  <si>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</si>
  <si>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</si>
  <si>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</si>
  <si>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</si>
  <si>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</si>
  <si>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</si>
  <si>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</si>
  <si>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</si>
  <si>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</si>
  <si>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</si>
  <si>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</si>
  <si>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</si>
  <si>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</si>
  <si>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</si>
  <si>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</si>
  <si>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</si>
  <si>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</si>
  <si>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</si>
  <si>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</si>
  <si>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</si>
  <si>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</si>
  <si>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</si>
  <si>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</si>
  <si>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</si>
  <si>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</si>
  <si>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</si>
  <si>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</si>
  <si>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</si>
  <si>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</si>
  <si>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</si>
  <si>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</si>
  <si>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</si>
  <si>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</si>
  <si>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</si>
  <si>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</si>
  <si>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</si>
  <si>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</si>
  <si>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</si>
  <si>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</si>
  <si>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</si>
  <si>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</si>
  <si>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</si>
  <si>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</si>
  <si>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</si>
  <si>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</si>
  <si>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</si>
  <si>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</si>
  <si>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</si>
  <si>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</si>
  <si>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</si>
  <si>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</si>
  <si>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</si>
  <si>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</si>
  <si>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</si>
  <si>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</si>
  <si>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</si>
  <si>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</si>
  <si>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</si>
  <si>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</si>
  <si>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</si>
  <si>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</si>
  <si>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</si>
  <si>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</si>
  <si>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</si>
  <si>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</si>
  <si>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</si>
  <si>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</si>
  <si>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</si>
  <si>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</si>
  <si>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</si>
  <si>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</si>
  <si>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</si>
  <si>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</si>
  <si>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</si>
  <si>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</si>
  <si>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</si>
  <si>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</si>
  <si>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</si>
  <si>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</si>
  <si>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</si>
  <si>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</si>
  <si>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</si>
  <si>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</si>
  <si>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</si>
  <si>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</si>
  <si>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</si>
  <si>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</si>
  <si>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</si>
  <si>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</si>
  <si>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</si>
  <si>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</si>
  <si>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</si>
  <si>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</si>
  <si>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</si>
  <si>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</si>
  <si>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</si>
  <si>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</si>
  <si>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</si>
  <si>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</si>
  <si>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</si>
  <si>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</si>
  <si>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</si>
  <si>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</si>
  <si>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</si>
  <si>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</si>
  <si>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</si>
  <si>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</si>
  <si>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</si>
  <si>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</si>
  <si>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</si>
  <si>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</si>
  <si>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</si>
  <si>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</si>
  <si>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</si>
  <si>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</si>
  <si>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</si>
  <si>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</si>
  <si>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</si>
  <si>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</si>
  <si>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</si>
  <si>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</si>
  <si>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</si>
  <si>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</si>
  <si>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</si>
  <si>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</si>
  <si>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</si>
  <si>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</si>
  <si>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</si>
  <si>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</si>
  <si>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</si>
  <si>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</si>
  <si>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</si>
  <si>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</si>
  <si>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</si>
  <si>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</si>
  <si>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</si>
  <si>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</si>
  <si>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</si>
  <si>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</si>
  <si>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</si>
  <si>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</si>
  <si>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</si>
  <si>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</si>
  <si>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</si>
  <si>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</si>
  <si>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</si>
  <si>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</si>
  <si>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</si>
  <si>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</si>
  <si>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</si>
  <si>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</si>
  <si>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</si>
  <si>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</si>
  <si>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</si>
  <si>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</si>
  <si>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</si>
  <si>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</si>
  <si>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</si>
  <si>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</si>
  <si>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</si>
  <si>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</si>
  <si>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</si>
  <si>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</si>
  <si>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</si>
  <si>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</si>
  <si>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</si>
  <si>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</si>
  <si>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</si>
  <si>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</si>
  <si>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</si>
  <si>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</si>
  <si>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</si>
  <si>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</si>
  <si>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</si>
  <si>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</si>
  <si>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</si>
  <si>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</si>
  <si>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</si>
  <si>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</si>
  <si>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</si>
  <si>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</si>
  <si>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</si>
  <si>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</si>
  <si>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</si>
  <si>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</si>
  <si>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</si>
  <si>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</si>
  <si>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</si>
  <si>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</si>
  <si>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</si>
  <si>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</si>
  <si>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</si>
  <si>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</si>
  <si>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</si>
  <si>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</si>
  <si>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</si>
  <si>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</si>
  <si>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</si>
  <si>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</si>
  <si>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</si>
  <si>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</si>
  <si>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</si>
  <si>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</si>
  <si>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</si>
  <si>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</si>
  <si>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</si>
  <si>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</si>
  <si>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</si>
  <si>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</si>
  <si>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</si>
  <si>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</si>
  <si>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</si>
  <si>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</si>
  <si>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</si>
  <si>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</si>
  <si>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</si>
  <si>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</si>
  <si>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</si>
  <si>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</si>
  <si>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</si>
  <si>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</si>
  <si>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</si>
  <si>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</si>
  <si>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</si>
  <si>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</si>
  <si>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</si>
  <si>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</si>
  <si>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</si>
  <si>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</si>
  <si>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</si>
  <si>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</si>
  <si>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</si>
  <si>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</si>
  <si>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</si>
  <si>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</si>
  <si>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</si>
  <si>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</si>
  <si>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</si>
  <si>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</si>
  <si>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</si>
  <si>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</si>
  <si>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</si>
  <si>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</si>
  <si>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</si>
  <si>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</si>
  <si>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</si>
  <si>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</si>
  <si>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</si>
  <si>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</si>
  <si>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</si>
  <si>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</si>
  <si>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</si>
  <si>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</si>
  <si>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</si>
  <si>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</si>
  <si>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</si>
  <si>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</si>
  <si>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</si>
  <si>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</si>
  <si>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</si>
  <si>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</si>
  <si>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</si>
  <si>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</si>
  <si>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</si>
  <si>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</si>
  <si>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</si>
  <si>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</si>
  <si>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</si>
  <si>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</si>
  <si>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</si>
  <si>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</si>
  <si>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</si>
  <si>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</si>
  <si>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</si>
  <si>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</si>
  <si>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</si>
  <si>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</si>
  <si>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</si>
  <si>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</si>
  <si>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</si>
  <si>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</si>
  <si>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</si>
  <si>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</si>
  <si>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</si>
  <si>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</si>
  <si>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</si>
  <si>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</si>
  <si>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</si>
  <si>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</si>
  <si>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</si>
  <si>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</si>
  <si>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</si>
  <si>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</si>
  <si>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</si>
  <si>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</si>
  <si>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</si>
  <si>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</si>
  <si>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</si>
  <si>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</si>
  <si>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</si>
  <si>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</si>
  <si>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</si>
  <si>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</si>
  <si>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</si>
  <si>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</si>
  <si>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</si>
  <si>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</si>
  <si>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</si>
  <si>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</si>
  <si>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</si>
  <si>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</si>
  <si>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</si>
  <si>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</si>
  <si>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</si>
  <si>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</si>
  <si>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</si>
  <si>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</si>
  <si>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</si>
  <si>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</si>
  <si>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</si>
  <si>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</si>
  <si>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</si>
  <si>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</si>
  <si>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</si>
  <si>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</si>
  <si>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</si>
  <si>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</si>
  <si>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</si>
  <si>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</si>
  <si>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</si>
  <si>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</si>
  <si>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</si>
  <si>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</si>
  <si>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</si>
  <si>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</si>
  <si>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</si>
  <si>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</si>
  <si>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</si>
  <si>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</si>
  <si>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</si>
  <si>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</si>
  <si>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</si>
  <si>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</si>
  <si>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</si>
  <si>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</si>
  <si>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</si>
  <si>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</si>
  <si>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</si>
  <si>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</si>
  <si>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</si>
  <si>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</si>
  <si>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</si>
  <si>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</si>
  <si>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</si>
  <si>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</si>
  <si>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</si>
  <si>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</si>
  <si>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</si>
  <si>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</si>
  <si>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</si>
  <si>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</si>
  <si>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</si>
  <si>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</si>
  <si>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</si>
  <si>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</si>
  <si>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</si>
  <si>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</si>
  <si>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</si>
  <si>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</si>
  <si>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</si>
  <si>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</si>
  <si>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</si>
  <si>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</si>
  <si>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</si>
  <si>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</si>
  <si>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</si>
  <si>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</si>
  <si>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</si>
  <si>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</si>
  <si>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</si>
  <si>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</si>
  <si>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</si>
  <si>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</si>
  <si>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</si>
  <si>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</si>
  <si>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</si>
  <si>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</si>
  <si>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</si>
  <si>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</si>
  <si>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</si>
  <si>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</si>
  <si>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</si>
  <si>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</si>
  <si>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</si>
  <si>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</si>
  <si>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</si>
  <si>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</si>
  <si>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</si>
  <si>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</si>
  <si>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</si>
  <si>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</si>
  <si>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</si>
  <si>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</si>
  <si>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</si>
  <si>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</si>
  <si>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</si>
  <si>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</si>
  <si>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</si>
  <si>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</si>
  <si>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</si>
  <si>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</si>
  <si>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</si>
  <si>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</si>
  <si>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</si>
  <si>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</si>
  <si>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</si>
  <si>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</si>
  <si>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</si>
  <si>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</si>
  <si>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</si>
  <si>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</si>
  <si>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</si>
  <si>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</si>
  <si>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</si>
  <si>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</si>
  <si>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</si>
  <si>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</si>
  <si>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</si>
  <si>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</si>
  <si>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</si>
  <si>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</si>
  <si>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</si>
  <si>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</si>
  <si>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</si>
  <si>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</si>
  <si>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</si>
  <si>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</si>
  <si>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</si>
  <si>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</si>
  <si>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</si>
  <si>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</si>
  <si>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</si>
  <si>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</si>
  <si>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</si>
  <si>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</si>
  <si>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</si>
  <si>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</si>
  <si>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</si>
  <si>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</si>
  <si>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</si>
  <si>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</si>
  <si>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</si>
  <si>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</si>
  <si>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</si>
  <si>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</si>
  <si>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</si>
  <si>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</si>
  <si>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</si>
  <si>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</si>
  <si>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</si>
  <si>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</si>
  <si>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</si>
  <si>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</si>
  <si>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</si>
  <si>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</si>
  <si>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</si>
  <si>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</si>
  <si>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</si>
  <si>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</si>
  <si>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</si>
  <si>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</si>
  <si>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</si>
  <si>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</si>
  <si>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</si>
  <si>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</si>
  <si>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</si>
  <si>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</si>
  <si>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</si>
  <si>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</si>
  <si>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</si>
  <si>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</si>
  <si>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</si>
  <si>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</si>
  <si>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</si>
  <si>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</si>
  <si>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</si>
  <si>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</si>
  <si>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</si>
  <si>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</si>
  <si>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</si>
  <si>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</si>
  <si>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</si>
  <si>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</si>
  <si>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</si>
  <si>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</si>
  <si>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</si>
  <si>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</si>
  <si>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</si>
  <si>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</si>
  <si>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</si>
  <si>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</si>
  <si>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</si>
  <si>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</si>
  <si>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</si>
  <si>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</si>
  <si>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</si>
  <si>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</si>
  <si>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</si>
  <si>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</si>
  <si>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</si>
  <si>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</si>
  <si>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</si>
  <si>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</si>
  <si>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</si>
  <si>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</si>
  <si>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</si>
  <si>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</si>
  <si>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</si>
  <si>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</si>
  <si>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</si>
  <si>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</si>
  <si>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</si>
  <si>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</si>
  <si>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</si>
  <si>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</si>
  <si>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</si>
  <si>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</si>
  <si>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</si>
  <si>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</si>
  <si>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</si>
  <si>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</si>
  <si>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</si>
  <si>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</si>
  <si>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</si>
  <si>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</si>
  <si>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</si>
  <si>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</si>
  <si>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</si>
  <si>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</si>
  <si>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</si>
  <si>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</si>
  <si>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</si>
  <si>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</si>
  <si>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</si>
  <si>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</si>
  <si>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</si>
  <si>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</si>
  <si>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</si>
  <si>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</si>
  <si>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</si>
  <si>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</si>
  <si>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</si>
  <si>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</si>
  <si>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</si>
  <si>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</si>
  <si>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</si>
  <si>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</si>
  <si>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</si>
  <si>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</si>
  <si>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</si>
  <si>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</si>
  <si>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</si>
  <si>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</si>
  <si>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</si>
  <si>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</si>
  <si>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</si>
  <si>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</si>
  <si>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</si>
  <si>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</si>
  <si>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</si>
  <si>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</si>
  <si>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</si>
  <si>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</si>
  <si>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</si>
  <si>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</si>
  <si>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</si>
  <si>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</si>
  <si>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</si>
  <si>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</si>
  <si>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</si>
  <si>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</si>
  <si>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</si>
  <si>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</si>
  <si>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</si>
  <si>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</si>
  <si>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</si>
  <si>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</si>
  <si>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</si>
  <si>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</si>
  <si>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</si>
  <si>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</si>
  <si>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</si>
  <si>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</si>
  <si>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</si>
  <si>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</si>
  <si>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</si>
  <si>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</si>
  <si>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</si>
  <si>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</si>
  <si>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</si>
  <si>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</si>
  <si>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</si>
  <si>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</si>
  <si>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</si>
  <si>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</si>
  <si>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</si>
  <si>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</si>
  <si>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</si>
  <si>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</si>
  <si>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</si>
  <si>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</si>
  <si>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</si>
  <si>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</si>
  <si>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</si>
  <si>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</si>
  <si>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</si>
  <si>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</si>
  <si>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</si>
  <si>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</si>
  <si>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</si>
  <si>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</si>
  <si>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</si>
  <si>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</si>
  <si>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</si>
  <si>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</si>
  <si>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</si>
  <si>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</si>
  <si>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</si>
  <si>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</si>
  <si>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</si>
  <si>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</si>
  <si>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</si>
  <si>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</si>
  <si>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</si>
  <si>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</si>
  <si>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</si>
  <si>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</si>
  <si>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</si>
  <si>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</si>
  <si>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</si>
  <si>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</si>
  <si>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</si>
  <si>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</si>
  <si>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</si>
  <si>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</si>
  <si>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</si>
  <si>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</si>
  <si>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</si>
  <si>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</si>
  <si>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</si>
  <si>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</si>
  <si>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</si>
  <si>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</si>
  <si>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</si>
  <si>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</si>
  <si>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</si>
  <si>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</si>
  <si>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</si>
  <si>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</si>
  <si>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</si>
  <si>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</si>
  <si>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</si>
  <si>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</si>
  <si>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</si>
  <si>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</si>
  <si>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</si>
  <si>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</si>
  <si>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</si>
  <si>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</si>
  <si>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</si>
  <si>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</si>
  <si>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</si>
  <si>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</si>
  <si>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</si>
  <si>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</si>
  <si>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</si>
  <si>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</si>
  <si>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</si>
  <si>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</si>
  <si>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</si>
  <si>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</si>
  <si>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</si>
  <si>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</si>
  <si>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</si>
  <si>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</si>
  <si>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</si>
  <si>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</si>
  <si>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</si>
  <si>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</si>
  <si>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</si>
  <si>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</si>
  <si>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</si>
  <si>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</si>
  <si>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</si>
  <si>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</si>
  <si>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</si>
  <si>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</si>
  <si>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</si>
  <si>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</si>
  <si>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</si>
  <si>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</si>
  <si>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</si>
  <si>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</si>
  <si>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</si>
  <si>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</si>
  <si>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</si>
  <si>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</si>
  <si>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</si>
  <si>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</si>
  <si>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</si>
  <si>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</si>
  <si>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</si>
  <si>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</si>
  <si>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</si>
  <si>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</si>
  <si>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</si>
  <si>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</si>
  <si>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</si>
  <si>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</si>
  <si>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</si>
  <si>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</si>
  <si>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</si>
  <si>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</si>
  <si>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</si>
  <si>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</si>
  <si>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</si>
  <si>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</si>
  <si>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</si>
  <si>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</si>
  <si>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</si>
  <si>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</si>
  <si>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</si>
  <si>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</si>
  <si>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</si>
  <si>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</si>
  <si>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</si>
  <si>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</si>
  <si>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</si>
  <si>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</si>
  <si>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</si>
  <si>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</si>
  <si>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</si>
  <si>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</si>
  <si>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</si>
  <si>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</si>
  <si>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</si>
  <si>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</si>
  <si>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</si>
  <si>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</si>
  <si>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</si>
  <si>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</si>
  <si>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</si>
  <si>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</si>
  <si>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</si>
  <si>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</si>
  <si>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</si>
  <si>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</si>
  <si>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</si>
  <si>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</si>
  <si>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</si>
  <si>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</si>
  <si>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</si>
  <si>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</si>
  <si>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</si>
  <si>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</si>
  <si>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</si>
  <si>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</si>
  <si>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</si>
  <si>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</si>
  <si>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</si>
  <si>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</si>
  <si>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</si>
  <si>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</si>
  <si>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</si>
  <si>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</si>
  <si>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</si>
  <si>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</si>
  <si>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</si>
  <si>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</si>
  <si>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</si>
  <si>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</si>
  <si>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</si>
  <si>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</si>
  <si>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</si>
  <si>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</si>
  <si>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</si>
  <si>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</si>
  <si>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</si>
  <si>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</si>
  <si>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</si>
  <si>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</si>
  <si>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</si>
  <si>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</si>
  <si>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</si>
  <si>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</si>
  <si>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</si>
  <si>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</si>
  <si>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</si>
  <si>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</si>
  <si>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</si>
  <si>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</si>
  <si>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</si>
  <si>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</si>
  <si>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</si>
  <si>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</si>
  <si>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</si>
  <si>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</si>
  <si>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</si>
  <si>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</si>
  <si>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</si>
  <si>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</si>
  <si>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</si>
  <si>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</si>
  <si>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</si>
  <si>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</si>
  <si>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</si>
  <si>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</si>
  <si>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</si>
  <si>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</si>
  <si>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</si>
  <si>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</si>
  <si>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</si>
  <si>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</si>
  <si>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</si>
  <si>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</si>
  <si>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</si>
  <si>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</si>
  <si>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</si>
  <si>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</si>
  <si>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</si>
  <si>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</si>
  <si>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</si>
  <si>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</si>
  <si>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</si>
  <si>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</si>
  <si>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</si>
  <si>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</si>
  <si>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</si>
  <si>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</si>
  <si>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</si>
  <si>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</si>
  <si>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</si>
  <si>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</si>
  <si>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</si>
  <si>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</si>
  <si>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</si>
  <si>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</si>
  <si>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</si>
  <si>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</si>
  <si>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</si>
  <si>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</si>
  <si>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</si>
  <si>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</si>
  <si>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</si>
  <si>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</si>
  <si>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</si>
  <si>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</si>
  <si>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</si>
  <si>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</si>
  <si>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</si>
  <si>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</si>
  <si>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</si>
  <si>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</si>
  <si>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</si>
  <si>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</si>
  <si>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</si>
  <si>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</si>
  <si>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</si>
  <si>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</si>
  <si>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</si>
  <si>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</si>
  <si>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</si>
  <si>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</si>
  <si>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</si>
  <si>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</si>
  <si>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</si>
  <si>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</si>
  <si>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</si>
  <si>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</si>
  <si>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</si>
  <si>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</si>
  <si>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</si>
  <si>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</si>
  <si>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</si>
  <si>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</si>
  <si>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</si>
  <si>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</si>
  <si>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</si>
  <si>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</si>
  <si>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</si>
  <si>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</si>
  <si>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</si>
  <si>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</si>
  <si>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</si>
  <si>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</si>
  <si>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</si>
  <si>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</si>
  <si>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</si>
  <si>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</si>
  <si>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</si>
  <si>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</si>
  <si>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</si>
  <si>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</si>
  <si>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</si>
  <si>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</si>
  <si>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</si>
  <si>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</si>
  <si>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</si>
  <si>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</si>
  <si>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</si>
  <si>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</si>
  <si>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</si>
  <si>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</si>
  <si>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</si>
  <si>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</si>
  <si>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</si>
  <si>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</si>
  <si>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</si>
  <si>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</si>
  <si>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</si>
  <si>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</si>
  <si>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</si>
  <si>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</si>
  <si>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</si>
  <si>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</si>
  <si>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</si>
  <si>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</si>
  <si>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</si>
  <si>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</si>
  <si>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</si>
  <si>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</si>
  <si>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</si>
  <si>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</si>
  <si>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</si>
  <si>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</si>
  <si>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</si>
  <si>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</si>
  <si>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</si>
  <si>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</si>
  <si>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</si>
  <si>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</si>
  <si>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</si>
  <si>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</si>
  <si>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</si>
  <si>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</si>
  <si>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</si>
  <si>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</si>
  <si>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</si>
  <si>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</si>
  <si>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</si>
  <si>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</si>
  <si>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</si>
  <si>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</si>
  <si>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</si>
  <si>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</si>
  <si>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</si>
  <si>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</si>
  <si>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</si>
  <si>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</si>
  <si>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</si>
  <si>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</si>
  <si>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</si>
  <si>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</si>
  <si>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</si>
  <si>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</si>
  <si>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</si>
  <si>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</si>
  <si>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</si>
  <si>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</si>
  <si>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</si>
  <si>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</si>
  <si>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</si>
  <si>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</si>
  <si>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</si>
  <si>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</si>
  <si>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</si>
  <si>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</si>
  <si>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</si>
  <si>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</si>
  <si>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</si>
  <si>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</si>
  <si>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</si>
  <si>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</si>
  <si>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</si>
  <si>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</si>
  <si>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</si>
  <si>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</si>
  <si>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</si>
  <si>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</si>
  <si>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</si>
  <si>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</si>
  <si>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</si>
  <si>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</si>
  <si>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</si>
  <si>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</si>
  <si>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</si>
  <si>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</si>
  <si>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</si>
  <si>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</si>
  <si>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</si>
  <si>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</si>
  <si>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</si>
  <si>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</si>
  <si>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</si>
  <si>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</si>
  <si>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</si>
  <si>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</si>
  <si>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</si>
  <si>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</si>
  <si>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</si>
  <si>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</si>
  <si>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</si>
  <si>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</si>
  <si>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</si>
  <si>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</si>
  <si>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</si>
  <si>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</si>
  <si>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</si>
  <si>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</si>
  <si>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</si>
  <si>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</si>
  <si>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</si>
  <si>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</si>
  <si>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</si>
  <si>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</si>
  <si>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</si>
  <si>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</si>
  <si>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</si>
  <si>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</si>
  <si>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</si>
  <si>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</si>
  <si>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</si>
  <si>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</si>
  <si>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</si>
  <si>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</si>
  <si>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</si>
  <si>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</si>
  <si>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</si>
  <si>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</si>
  <si>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</si>
  <si>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</si>
  <si>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</si>
  <si>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</si>
  <si>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</si>
  <si>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</si>
  <si>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</si>
  <si>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</si>
  <si>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</si>
  <si>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</si>
  <si>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</si>
  <si>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</si>
  <si>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</si>
  <si>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</si>
  <si>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</si>
  <si>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</si>
  <si>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</si>
  <si>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</si>
  <si>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</si>
  <si>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</si>
  <si>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</si>
  <si>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</si>
  <si>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</si>
  <si>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</si>
  <si>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</si>
  <si>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</si>
  <si>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</si>
  <si>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</si>
  <si>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</si>
  <si>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</si>
  <si>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</si>
  <si>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</si>
  <si>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</si>
  <si>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</si>
  <si>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</si>
  <si>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</si>
  <si>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</si>
  <si>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</si>
  <si>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</si>
  <si>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</si>
  <si>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</si>
  <si>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</si>
  <si>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</si>
  <si>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</si>
  <si>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</si>
  <si>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</si>
  <si>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</si>
  <si>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</si>
  <si>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</si>
  <si>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</si>
  <si>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</si>
  <si>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</si>
  <si>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</si>
  <si>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</si>
  <si>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</si>
  <si>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</si>
  <si>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</si>
  <si>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</si>
  <si>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</si>
  <si>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</si>
  <si>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</si>
  <si>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</si>
  <si>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</si>
  <si>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</si>
  <si>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</si>
  <si>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</si>
  <si>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</si>
  <si>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</si>
  <si>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</si>
  <si>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</si>
  <si>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</si>
  <si>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</si>
  <si>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</si>
  <si>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</si>
  <si>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</si>
  <si>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</si>
  <si>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</si>
  <si>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</si>
  <si>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</si>
  <si>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</si>
  <si>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</si>
  <si>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</si>
  <si>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</si>
  <si>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</si>
  <si>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</si>
  <si>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</si>
  <si>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</si>
  <si>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</si>
  <si>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</si>
  <si>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</si>
  <si>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</si>
  <si>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</si>
  <si>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</si>
  <si>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</si>
  <si>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</si>
  <si>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</si>
  <si>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</si>
  <si>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</si>
  <si>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</si>
  <si>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</si>
  <si>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</si>
  <si>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</si>
  <si>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</si>
  <si>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</si>
  <si>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</si>
  <si>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</si>
  <si>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</si>
  <si>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</si>
  <si>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</si>
  <si>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</si>
  <si>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</si>
  <si>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</si>
  <si>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</si>
  <si>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</si>
  <si>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</si>
  <si>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</si>
  <si>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</si>
  <si>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</si>
  <si>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</si>
  <si>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</si>
  <si>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</si>
  <si>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</si>
  <si>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</si>
  <si>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</si>
  <si>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</si>
  <si>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</si>
  <si>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</si>
  <si>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</si>
  <si>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</si>
  <si>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</si>
  <si>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</si>
  <si>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</si>
  <si>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</si>
  <si>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</si>
  <si>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</si>
  <si>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</si>
  <si>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</si>
  <si>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</si>
  <si>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</si>
  <si>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</si>
  <si>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</si>
  <si>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</si>
  <si>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</si>
  <si>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</si>
  <si>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</si>
  <si>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</si>
  <si>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</si>
  <si>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</si>
  <si>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</si>
  <si>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</si>
  <si>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</si>
  <si>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</si>
  <si>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</si>
  <si>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</si>
  <si>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</si>
  <si>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</si>
  <si>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</si>
  <si>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</si>
  <si>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</si>
  <si>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</si>
  <si>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</si>
  <si>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</si>
  <si>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</si>
  <si>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</si>
  <si>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</si>
  <si>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</si>
  <si>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</si>
  <si>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</si>
  <si>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</si>
  <si>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</si>
  <si>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</si>
  <si>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</si>
  <si>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</si>
  <si>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</si>
  <si>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</si>
  <si>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</si>
  <si>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</si>
  <si>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</si>
  <si>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</si>
  <si>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</si>
  <si>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</si>
  <si>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</si>
  <si>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</si>
  <si>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</si>
  <si>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</si>
  <si>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</si>
  <si>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</si>
  <si>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</si>
  <si>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</si>
  <si>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</si>
  <si>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</si>
  <si>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</si>
  <si>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</si>
  <si>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</si>
  <si>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</si>
  <si>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</si>
  <si>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</si>
  <si>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</si>
  <si>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</si>
  <si>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</si>
  <si>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</si>
  <si>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</si>
  <si>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</si>
  <si>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</si>
  <si>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</si>
  <si>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</si>
  <si>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</si>
  <si>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</si>
  <si>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</si>
  <si>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</si>
  <si>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</si>
  <si>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</si>
  <si>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</si>
  <si>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</si>
  <si>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</si>
  <si>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</si>
  <si>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</si>
  <si>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</si>
  <si>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</si>
  <si>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</si>
  <si>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</si>
  <si>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</si>
  <si>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</si>
  <si>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</si>
  <si>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</si>
  <si>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</si>
  <si>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</si>
  <si>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</si>
  <si>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</si>
  <si>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</si>
  <si>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</si>
  <si>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</si>
  <si>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</si>
  <si>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</si>
  <si>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</si>
  <si>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</si>
  <si>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</si>
  <si>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</si>
  <si>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</si>
  <si>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</si>
  <si>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</si>
  <si>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</si>
  <si>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</si>
  <si>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</si>
  <si>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</si>
  <si>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</si>
  <si>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</si>
  <si>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</si>
  <si>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</si>
  <si>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</si>
  <si>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</si>
  <si>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</si>
  <si>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</si>
  <si>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</si>
  <si>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</si>
  <si>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</si>
  <si>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</si>
  <si>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</si>
  <si>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</si>
  <si>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</si>
  <si>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</si>
  <si>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</si>
  <si>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</si>
  <si>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</si>
  <si>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</si>
  <si>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</si>
  <si>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</si>
  <si>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</si>
  <si>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</si>
  <si>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</si>
  <si>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</si>
  <si>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</si>
  <si>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</si>
  <si>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</si>
  <si>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</si>
  <si>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</si>
  <si>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</si>
  <si>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</si>
  <si>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</si>
  <si>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</si>
  <si>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</si>
  <si>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</si>
  <si>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</si>
  <si>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</si>
  <si>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</si>
  <si>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</si>
  <si>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</si>
  <si>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</si>
  <si>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</si>
  <si>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</si>
  <si>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</si>
  <si>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</si>
  <si>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</si>
  <si>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</si>
  <si>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</si>
  <si>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</si>
  <si>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</si>
  <si>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</si>
  <si>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</si>
  <si>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</si>
  <si>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</si>
  <si>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</si>
  <si>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</si>
  <si>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</si>
  <si>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</si>
  <si>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</si>
  <si>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</si>
  <si>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</si>
  <si>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</si>
  <si>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</si>
  <si>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</si>
  <si>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</si>
  <si>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</si>
  <si>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</si>
  <si>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</si>
  <si>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</si>
  <si>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</si>
  <si>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</si>
  <si>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</si>
  <si>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</si>
  <si>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</si>
  <si>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</si>
  <si>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</si>
  <si>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</si>
  <si>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</si>
  <si>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</si>
  <si>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</si>
  <si>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</si>
  <si>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</si>
  <si>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</si>
  <si>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</si>
  <si>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</si>
  <si>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</si>
  <si>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</si>
  <si>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</si>
  <si>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</si>
  <si>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</si>
  <si>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</si>
  <si>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</si>
  <si>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</si>
  <si>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</si>
  <si>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</si>
  <si>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</si>
  <si>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</si>
  <si>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</si>
  <si>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</si>
  <si>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</si>
  <si>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</si>
  <si>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</si>
  <si>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</si>
  <si>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</si>
  <si>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</si>
  <si>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</si>
  <si>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</si>
  <si>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</si>
  <si>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</si>
  <si>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</si>
  <si>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</si>
  <si>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</si>
  <si>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</si>
  <si>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</si>
  <si>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</si>
  <si>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</si>
  <si>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</si>
  <si>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</si>
  <si>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</si>
  <si>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</si>
  <si>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</si>
  <si>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</si>
  <si>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</si>
  <si>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</si>
  <si>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</si>
  <si>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</si>
  <si>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</si>
  <si>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</si>
  <si>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</si>
  <si>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</si>
  <si>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</si>
  <si>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</si>
  <si>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</si>
  <si>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</si>
  <si>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</si>
  <si>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</si>
  <si>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</si>
  <si>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</si>
  <si>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</si>
  <si>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</si>
  <si>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</si>
  <si>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</si>
  <si>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</si>
  <si>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</si>
  <si>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</si>
  <si>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</si>
  <si>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</si>
  <si>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</si>
  <si>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</si>
  <si>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</si>
  <si>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</si>
  <si>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</si>
  <si>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</si>
  <si>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</si>
  <si>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</si>
  <si>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</si>
  <si>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</si>
  <si>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</si>
  <si>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</si>
  <si>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</si>
  <si>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</si>
  <si>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</si>
  <si>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</si>
  <si>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</si>
  <si>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</si>
  <si>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</si>
  <si>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</si>
  <si>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</si>
  <si>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</si>
  <si>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</si>
  <si>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</si>
  <si>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</si>
  <si>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</si>
  <si>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</si>
  <si>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</si>
  <si>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</si>
  <si>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</si>
  <si>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</si>
  <si>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</si>
  <si>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</si>
  <si>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</si>
  <si>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</si>
  <si>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</si>
  <si>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</si>
  <si>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</si>
  <si>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</si>
  <si>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</si>
  <si>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</si>
  <si>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</si>
  <si>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</si>
  <si>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</si>
  <si>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</si>
  <si>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</si>
  <si>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</si>
  <si>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</si>
  <si>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</si>
  <si>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</si>
  <si>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</si>
  <si>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</si>
  <si>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</si>
  <si>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</si>
  <si>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</si>
  <si>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</si>
  <si>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</si>
  <si>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</si>
  <si>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</si>
  <si>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</si>
  <si>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</si>
  <si>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</si>
  <si>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</si>
  <si>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</si>
  <si>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</si>
  <si>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</si>
  <si>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</si>
  <si>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</si>
  <si>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</si>
  <si>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</si>
  <si>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</si>
  <si>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</si>
  <si>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</si>
  <si>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</si>
  <si>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</si>
  <si>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</si>
  <si>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</si>
  <si>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</si>
  <si>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</si>
  <si>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</si>
  <si>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</si>
  <si>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</si>
  <si>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</si>
  <si>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</si>
  <si>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</si>
  <si>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</si>
  <si>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</si>
  <si>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</si>
  <si>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</si>
  <si>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</si>
  <si>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</si>
  <si>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</si>
  <si>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</si>
  <si>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</si>
  <si>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</si>
  <si>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</si>
  <si>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</si>
  <si>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</si>
  <si>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</si>
  <si>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</si>
  <si>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</si>
  <si>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</si>
  <si>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</si>
  <si>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</si>
  <si>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</si>
  <si>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</si>
  <si>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</si>
  <si>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</si>
  <si>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</si>
  <si>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</si>
  <si>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</si>
  <si>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</si>
  <si>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</si>
  <si>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</si>
  <si>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</si>
  <si>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</si>
  <si>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</si>
  <si>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</si>
  <si>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</si>
  <si>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</si>
  <si>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</si>
  <si>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</si>
  <si>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</si>
  <si>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</si>
  <si>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</si>
  <si>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</si>
  <si>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</si>
  <si>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</si>
  <si>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</si>
  <si>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</si>
  <si>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</si>
  <si>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</si>
  <si>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</si>
  <si>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</si>
  <si>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</si>
  <si>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</si>
  <si>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</si>
  <si>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</si>
  <si>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</si>
  <si>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</si>
  <si>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</si>
  <si>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</si>
  <si>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</si>
  <si>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</si>
  <si>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</si>
  <si>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</si>
  <si>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</si>
  <si>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</si>
  <si>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</si>
  <si>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</si>
  <si>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</si>
  <si>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</si>
  <si>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</si>
  <si>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</si>
  <si>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</si>
  <si>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</si>
  <si>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</si>
  <si>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</si>
  <si>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</si>
  <si>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</si>
  <si>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</si>
  <si>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</si>
  <si>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</si>
  <si>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</si>
  <si>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</si>
  <si>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</si>
  <si>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</si>
  <si>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</si>
  <si>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</si>
  <si>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</si>
  <si>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</si>
  <si>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</si>
  <si>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</si>
  <si>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</si>
  <si>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</si>
  <si>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</si>
  <si>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</si>
  <si>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</si>
  <si>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</si>
  <si>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</si>
  <si>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</si>
  <si>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</si>
  <si>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</si>
  <si>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</si>
  <si>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</si>
  <si>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</si>
  <si>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</si>
  <si>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</si>
  <si>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</si>
  <si>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</si>
  <si>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</si>
  <si>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</si>
  <si>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</si>
  <si>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</si>
  <si>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</si>
  <si>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</si>
  <si>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</si>
  <si>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</si>
  <si>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</si>
  <si>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</si>
  <si>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</si>
  <si>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</si>
  <si>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</si>
  <si>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</si>
  <si>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</si>
  <si>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</si>
  <si>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</si>
  <si>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</si>
  <si>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</si>
  <si>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</si>
  <si>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</si>
  <si>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</si>
  <si>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</si>
  <si>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</si>
  <si>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</si>
  <si>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</si>
  <si>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</si>
  <si>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</si>
  <si>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</si>
  <si>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</si>
  <si>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</si>
  <si>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</si>
  <si>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</si>
  <si>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</si>
  <si>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</si>
  <si>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</si>
  <si>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</si>
  <si>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</si>
  <si>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</si>
  <si>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</si>
  <si>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</si>
  <si>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</si>
  <si>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</si>
  <si>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</si>
  <si>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</si>
  <si>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</si>
  <si>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</si>
  <si>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</si>
  <si>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</si>
  <si>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</si>
  <si>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</si>
  <si>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</si>
  <si>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</si>
  <si>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</si>
  <si>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</si>
  <si>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</si>
  <si>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</si>
  <si>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</si>
  <si>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</si>
  <si>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</si>
  <si>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</si>
  <si>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</si>
  <si>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</si>
  <si>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</si>
  <si>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</si>
  <si>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</si>
  <si>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</si>
  <si>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</si>
  <si>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</si>
  <si>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</si>
  <si>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</si>
  <si>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</si>
  <si>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</si>
  <si>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</si>
  <si>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</si>
  <si>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</si>
  <si>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</si>
  <si>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</si>
  <si>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</si>
  <si>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</si>
  <si>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</si>
  <si>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</si>
  <si>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</si>
  <si>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</si>
  <si>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</si>
  <si>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</si>
  <si>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</si>
  <si>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</si>
  <si>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</si>
  <si>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</si>
  <si>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</si>
  <si>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</si>
  <si>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</si>
  <si>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</si>
  <si>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</si>
  <si>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</si>
  <si>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</si>
  <si>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</si>
  <si>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</si>
  <si>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</si>
  <si>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</si>
  <si>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</si>
  <si>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</si>
  <si>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</si>
  <si>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</si>
  <si>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</si>
  <si>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</si>
  <si>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</si>
  <si>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</si>
  <si>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</si>
  <si>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</si>
  <si>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</si>
  <si>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</si>
  <si>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</si>
  <si>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</si>
  <si>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</si>
  <si>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</si>
  <si>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</si>
  <si>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</si>
  <si>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</si>
  <si>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</si>
  <si>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</si>
  <si>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</si>
  <si>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</si>
  <si>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</si>
  <si>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</si>
  <si>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</si>
  <si>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</si>
  <si>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</si>
  <si>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</si>
  <si>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</si>
  <si>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</si>
  <si>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</si>
  <si>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</si>
  <si>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</si>
  <si>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</si>
  <si>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</si>
  <si>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</si>
  <si>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</si>
  <si>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</si>
  <si>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</si>
  <si>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</si>
  <si>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</si>
  <si>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</si>
  <si>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</si>
  <si>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</si>
  <si>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</si>
  <si>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</si>
  <si>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</si>
  <si>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</si>
  <si>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</si>
  <si>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</si>
  <si>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</si>
  <si>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</si>
  <si>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</si>
  <si>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</si>
  <si>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</si>
  <si>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</si>
  <si>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</si>
  <si>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</si>
  <si>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</si>
  <si>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</si>
  <si>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</si>
  <si>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</si>
  <si>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</si>
  <si>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</si>
  <si>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</si>
  <si>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</si>
  <si>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</si>
  <si>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</si>
  <si>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</si>
  <si>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</si>
  <si>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</si>
  <si>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</si>
  <si>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</si>
  <si>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</si>
  <si>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</si>
  <si>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</si>
  <si>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</si>
  <si>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</si>
  <si>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</si>
  <si>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</si>
  <si>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</si>
  <si>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</si>
  <si>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</si>
  <si>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</si>
  <si>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</si>
  <si>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</si>
  <si>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</si>
  <si>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</si>
  <si>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</si>
  <si>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</si>
  <si>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</si>
  <si>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</si>
  <si>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</si>
  <si>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</si>
  <si>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</si>
  <si>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</si>
  <si>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</si>
  <si>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</si>
  <si>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</si>
  <si>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</si>
  <si>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</si>
  <si>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</si>
  <si>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</si>
  <si>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</si>
  <si>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</si>
  <si>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</si>
  <si>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</si>
  <si>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</si>
  <si>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</si>
  <si>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</si>
  <si>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</si>
  <si>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</si>
  <si>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</si>
  <si>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</si>
  <si>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</si>
  <si>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</si>
  <si>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</si>
  <si>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</si>
  <si>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</si>
  <si>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</si>
  <si>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</si>
  <si>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</si>
  <si>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</si>
  <si>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</si>
  <si>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</si>
  <si>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</si>
  <si>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</si>
  <si>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</si>
  <si>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</si>
  <si>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</si>
  <si>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</si>
  <si>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</si>
  <si>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</si>
  <si>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</si>
  <si>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</si>
  <si>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</si>
  <si>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</si>
  <si>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</si>
  <si>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</si>
  <si>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</si>
  <si>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</si>
  <si>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</si>
  <si>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</si>
  <si>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</si>
  <si>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</si>
  <si>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</si>
  <si>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</si>
  <si>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</si>
  <si>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</si>
  <si>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</si>
  <si>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</si>
  <si>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</si>
  <si>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</si>
  <si>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</si>
  <si>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</si>
  <si>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</si>
  <si>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</si>
  <si>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</si>
  <si>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</si>
  <si>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</si>
  <si>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</si>
  <si>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</si>
  <si>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</si>
  <si>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</si>
  <si>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</si>
  <si>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</si>
  <si>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</si>
  <si>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</si>
  <si>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</si>
  <si>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</si>
  <si>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</si>
  <si>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</si>
  <si>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</si>
  <si>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</si>
  <si>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</si>
  <si>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</si>
  <si>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</si>
  <si>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</si>
  <si>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</si>
  <si>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</si>
  <si>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</si>
  <si>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</si>
  <si>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</si>
  <si>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</si>
  <si>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</si>
  <si>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</si>
  <si>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</si>
  <si>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</si>
  <si>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</si>
  <si>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</si>
  <si>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</si>
  <si>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</si>
  <si>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</si>
  <si>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</si>
  <si>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</si>
  <si>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</si>
  <si>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</si>
  <si>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</si>
  <si>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</si>
  <si>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</si>
  <si>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</si>
  <si>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</si>
  <si>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</si>
  <si>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</si>
  <si>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</si>
  <si>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</si>
  <si>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</si>
  <si>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</si>
  <si>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</si>
  <si>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</si>
  <si>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</si>
  <si>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</si>
  <si>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</si>
  <si>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</si>
  <si>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</si>
  <si>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</si>
  <si>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</si>
  <si>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</si>
  <si>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</si>
  <si>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</si>
  <si>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</si>
  <si>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</si>
  <si>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</si>
  <si>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</si>
  <si>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</si>
  <si>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</si>
  <si>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</si>
  <si>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</si>
  <si>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</si>
  <si>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</si>
  <si>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</si>
  <si>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</si>
  <si>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</si>
  <si>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</si>
  <si>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</si>
  <si>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</si>
  <si>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</si>
  <si>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</si>
  <si>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</si>
  <si>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</si>
  <si>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</si>
  <si>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</si>
  <si>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</si>
  <si>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</si>
  <si>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</si>
  <si>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</si>
  <si>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</si>
  <si>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</si>
  <si>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</si>
  <si>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</si>
  <si>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</si>
  <si>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</si>
  <si>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</si>
  <si>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</si>
  <si>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</si>
  <si>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</si>
  <si>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</si>
  <si>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</si>
  <si>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</si>
  <si>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</si>
  <si>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</si>
  <si>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</si>
  <si>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</si>
  <si>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</si>
  <si>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</si>
  <si>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</si>
  <si>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</si>
  <si>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</si>
  <si>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</si>
  <si>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</si>
  <si>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</si>
  <si>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</si>
  <si>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</si>
  <si>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</si>
  <si>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</si>
  <si>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</si>
  <si>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</si>
  <si>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</si>
  <si>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</si>
  <si>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</si>
  <si>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</si>
  <si>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</si>
  <si>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</si>
  <si>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</si>
  <si>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</si>
  <si>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</si>
  <si>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</si>
  <si>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</si>
  <si>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</si>
  <si>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</si>
  <si>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</si>
  <si>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</si>
  <si>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</si>
  <si>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</si>
  <si>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</si>
  <si>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</si>
  <si>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</si>
  <si>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</si>
  <si>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</si>
  <si>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</si>
  <si>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</si>
  <si>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</si>
  <si>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</si>
  <si>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</si>
  <si>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</si>
  <si>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</si>
  <si>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</si>
  <si>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</si>
  <si>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</si>
  <si>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</si>
  <si>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</si>
  <si>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</si>
  <si>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</si>
  <si>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</si>
  <si>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</si>
  <si>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</si>
  <si>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</si>
  <si>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</si>
  <si>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</si>
  <si>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</si>
  <si>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</si>
  <si>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</si>
  <si>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</si>
  <si>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</si>
  <si>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</si>
  <si>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</si>
  <si>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</si>
  <si>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</si>
  <si>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</si>
  <si>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</si>
  <si>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</si>
  <si>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</si>
  <si>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</si>
  <si>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</si>
  <si>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</si>
  <si>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</si>
  <si>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</si>
  <si>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</si>
  <si>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</si>
  <si>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</si>
  <si>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</si>
  <si>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</si>
  <si>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</si>
  <si>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</si>
  <si>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</si>
  <si>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</si>
  <si>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</si>
  <si>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</si>
  <si>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</si>
  <si>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</si>
  <si>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</si>
  <si>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</si>
  <si>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</si>
  <si>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</si>
  <si>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</si>
  <si>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</si>
  <si>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</si>
  <si>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</si>
  <si>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</si>
  <si>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</si>
  <si>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</si>
  <si>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</si>
  <si>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</si>
  <si>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</si>
  <si>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</si>
  <si>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</si>
  <si>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</si>
  <si>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</si>
  <si>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</si>
  <si>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</si>
  <si>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</si>
  <si>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</si>
  <si>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</si>
  <si>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</si>
  <si>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</si>
  <si>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</si>
  <si>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</si>
  <si>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</si>
  <si>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</si>
  <si>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</si>
  <si>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</si>
  <si>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</si>
  <si>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</si>
  <si>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</si>
  <si>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</si>
  <si>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</si>
  <si>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</si>
  <si>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</si>
  <si>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</si>
  <si>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</si>
  <si>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</si>
  <si>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</si>
  <si>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</si>
  <si>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</si>
  <si>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</si>
  <si>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</si>
  <si>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</si>
  <si>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</si>
  <si>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</si>
  <si>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</si>
  <si>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</si>
  <si>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</si>
  <si>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</si>
  <si>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</si>
  <si>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</si>
  <si>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</si>
  <si>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</si>
  <si>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</si>
  <si>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</si>
  <si>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</si>
  <si>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</si>
  <si>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</si>
  <si>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</si>
  <si>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</si>
  <si>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</si>
  <si>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</si>
  <si>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</si>
  <si>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</si>
  <si>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</si>
  <si>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</si>
  <si>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</si>
  <si>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</si>
  <si>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</si>
  <si>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</si>
  <si>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</si>
  <si>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</si>
  <si>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</si>
  <si>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</si>
  <si>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</si>
  <si>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</si>
  <si>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</si>
  <si>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</si>
  <si>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</si>
  <si>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</si>
  <si>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</si>
  <si>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</si>
  <si>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</si>
  <si>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</si>
  <si>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</si>
  <si>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</si>
  <si>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</si>
  <si>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</si>
  <si>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</si>
  <si>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</si>
  <si>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</si>
  <si>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</si>
  <si>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</si>
  <si>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</si>
  <si>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</si>
  <si>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</si>
  <si>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</si>
  <si>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</si>
  <si>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</si>
  <si>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</si>
  <si>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</si>
  <si>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</si>
  <si>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</si>
  <si>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</si>
  <si>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</si>
  <si>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</si>
  <si>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</si>
  <si>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</si>
  <si>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</si>
  <si>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</si>
  <si>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</si>
  <si>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</si>
  <si>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</si>
  <si>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</si>
  <si>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</si>
  <si>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</si>
  <si>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</si>
  <si>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</si>
  <si>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</si>
  <si>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</si>
  <si>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</si>
  <si>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</si>
  <si>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</si>
  <si>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</si>
  <si>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</si>
  <si>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</si>
  <si>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</si>
  <si>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</si>
  <si>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</si>
  <si>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</si>
  <si>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</si>
  <si>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</si>
  <si>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</si>
  <si>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</si>
  <si>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</si>
  <si>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</si>
  <si>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</si>
  <si>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</si>
  <si>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</si>
  <si>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</si>
  <si>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</si>
  <si>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</si>
  <si>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</si>
  <si>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</si>
  <si>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</si>
  <si>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</si>
  <si>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</si>
  <si>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</si>
  <si>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</si>
  <si>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</si>
  <si>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</si>
  <si>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</si>
  <si>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</si>
  <si>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</si>
  <si>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</si>
  <si>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</si>
  <si>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</si>
  <si>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</si>
  <si>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</si>
  <si>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</si>
  <si>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</si>
  <si>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</si>
  <si>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</si>
  <si>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</si>
  <si>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</si>
  <si>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</si>
  <si>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</si>
  <si>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</si>
  <si>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</si>
  <si>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</si>
  <si>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</si>
  <si>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</si>
  <si>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</si>
  <si>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</si>
  <si>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</si>
  <si>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</si>
  <si>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</si>
  <si>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</si>
  <si>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</si>
  <si>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</si>
  <si>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</si>
  <si>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</si>
  <si>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</si>
  <si>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</si>
  <si>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</si>
  <si>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</si>
  <si>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</si>
  <si>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</si>
  <si>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</si>
  <si>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</si>
  <si>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</si>
  <si>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</si>
  <si>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</si>
  <si>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</si>
  <si>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</si>
  <si>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</si>
  <si>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</si>
  <si>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</si>
  <si>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</si>
  <si>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</si>
  <si>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</si>
  <si>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</si>
  <si>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</si>
  <si>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</si>
  <si>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</si>
  <si>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</si>
  <si>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</si>
  <si>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</si>
  <si>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</si>
  <si>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</si>
  <si>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</si>
  <si>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</si>
  <si>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</si>
  <si>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</si>
  <si>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</si>
  <si>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</si>
  <si>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</si>
  <si>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</si>
  <si>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</si>
  <si>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</si>
  <si>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</si>
  <si>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</si>
  <si>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</si>
  <si>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</si>
  <si>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</si>
  <si>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</si>
  <si>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</si>
  <si>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</si>
  <si>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</si>
  <si>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</si>
  <si>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</si>
  <si>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</si>
  <si>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</si>
  <si>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</si>
  <si>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</si>
  <si>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</si>
  <si>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</si>
  <si>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</si>
  <si>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</si>
  <si>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</si>
  <si>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</si>
  <si>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</si>
  <si>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</si>
  <si>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</si>
  <si>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</si>
  <si>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</si>
  <si>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</si>
  <si>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</si>
  <si>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</si>
  <si>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</si>
  <si>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</si>
  <si>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</si>
  <si>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</si>
  <si>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</si>
  <si>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</si>
  <si>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</si>
  <si>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</si>
  <si>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</si>
  <si>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</si>
  <si>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</si>
  <si>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</si>
  <si>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</si>
  <si>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</si>
  <si>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</si>
  <si>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</si>
  <si>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</si>
  <si>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</si>
  <si>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</si>
  <si>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</si>
  <si>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</si>
  <si>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</si>
  <si>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</si>
  <si>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</si>
  <si>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</si>
  <si>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</si>
  <si>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</si>
  <si>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</si>
  <si>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</si>
  <si>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</si>
  <si>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</si>
  <si>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</si>
  <si>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</si>
  <si>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</si>
  <si>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</si>
  <si>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</si>
  <si>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</si>
  <si>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</si>
  <si>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</si>
  <si>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</si>
  <si>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</si>
  <si>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</si>
  <si>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</si>
  <si>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</si>
  <si>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</si>
  <si>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</si>
  <si>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</si>
  <si>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</si>
  <si>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</si>
  <si>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</si>
  <si>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</si>
  <si>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</si>
  <si>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</si>
  <si>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</si>
  <si>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</si>
  <si>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</si>
  <si>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</si>
  <si>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</si>
  <si>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</si>
  <si>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</si>
  <si>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</si>
  <si>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</si>
  <si>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</si>
  <si>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</si>
  <si>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</si>
  <si>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</si>
  <si>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</si>
  <si>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</si>
  <si>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</si>
  <si>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</si>
  <si>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</si>
  <si>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</si>
  <si>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</si>
  <si>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</si>
  <si>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</si>
  <si>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</si>
  <si>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</si>
  <si>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</si>
  <si>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</si>
  <si>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</si>
  <si>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</si>
  <si>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</si>
  <si>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</si>
  <si>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</si>
  <si>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</si>
  <si>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</si>
  <si>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</si>
  <si>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</si>
  <si>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</si>
  <si>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</si>
  <si>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</si>
  <si>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</si>
  <si>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</si>
  <si>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</si>
  <si>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</si>
  <si>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</si>
  <si>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</si>
  <si>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</si>
  <si>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</si>
  <si>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</si>
  <si>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</si>
  <si>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</si>
  <si>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</si>
  <si>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</si>
  <si>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</si>
  <si>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</si>
  <si>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</si>
  <si>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</si>
  <si>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</si>
  <si>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</si>
  <si>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</si>
  <si>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</si>
  <si>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</si>
  <si>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</si>
  <si>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</si>
  <si>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</si>
  <si>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</si>
  <si>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</si>
  <si>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</si>
  <si>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</si>
  <si>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</si>
  <si>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</si>
  <si>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</si>
  <si>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</si>
  <si>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</si>
  <si>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</si>
  <si>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</si>
  <si>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</si>
  <si>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</si>
  <si>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</si>
  <si>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</si>
  <si>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</si>
  <si>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</si>
  <si>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</si>
  <si>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</si>
  <si>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</si>
  <si>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</si>
  <si>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</si>
  <si>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</si>
  <si>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</si>
  <si>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</si>
  <si>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</si>
  <si>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</si>
  <si>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</si>
  <si>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</si>
  <si>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</si>
  <si>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</si>
  <si>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</si>
  <si>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</si>
  <si>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</si>
  <si>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</si>
  <si>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</si>
  <si>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</si>
  <si>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</si>
  <si>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</si>
  <si>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</si>
  <si>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</si>
  <si>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</si>
  <si>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</si>
  <si>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</si>
  <si>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</si>
  <si>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</si>
  <si>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</si>
  <si>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</si>
  <si>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</si>
  <si>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</si>
  <si>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</si>
  <si>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</si>
  <si>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</si>
  <si>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</si>
  <si>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</si>
  <si>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</si>
  <si>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</si>
  <si>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</si>
  <si>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</si>
  <si>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</si>
  <si>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</si>
  <si>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</si>
  <si>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</si>
  <si>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</si>
  <si>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</si>
  <si>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</si>
  <si>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</si>
  <si>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</si>
  <si>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</si>
  <si>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</si>
  <si>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</si>
  <si>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</si>
  <si>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</si>
  <si>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</si>
  <si>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</si>
  <si>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</si>
  <si>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</si>
  <si>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</si>
  <si>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</si>
  <si>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</si>
  <si>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</si>
  <si>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</si>
  <si>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</si>
  <si>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</si>
  <si>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</si>
  <si>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</si>
  <si>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</si>
  <si>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</si>
  <si>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</si>
  <si>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</si>
  <si>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</si>
  <si>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</si>
  <si>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</si>
  <si>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</si>
  <si>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</si>
  <si>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</si>
  <si>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</si>
  <si>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</si>
  <si>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</si>
  <si>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</si>
  <si>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</si>
  <si>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</si>
  <si>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</si>
  <si>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</si>
  <si>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</si>
  <si>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</si>
  <si>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</si>
  <si>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</si>
  <si>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</si>
  <si>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</si>
  <si>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</si>
  <si>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</si>
  <si>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</si>
  <si>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</si>
  <si>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</si>
  <si>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</si>
  <si>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</si>
  <si>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</si>
  <si>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</si>
  <si>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</si>
  <si>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</si>
  <si>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</si>
  <si>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</si>
  <si>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</si>
  <si>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</si>
  <si>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</si>
  <si>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</si>
  <si>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</si>
  <si>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</si>
  <si>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</si>
  <si>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</si>
  <si>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</si>
  <si>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</si>
  <si>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</si>
  <si>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</si>
  <si>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</si>
  <si>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</si>
  <si>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</si>
  <si>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</si>
  <si>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</si>
  <si>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</si>
  <si>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</si>
  <si>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</si>
  <si>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</si>
  <si>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</si>
  <si>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</si>
  <si>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</si>
  <si>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</si>
  <si>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</si>
  <si>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</si>
  <si>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</si>
  <si>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</si>
  <si>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</si>
  <si>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</si>
  <si>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</si>
  <si>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</si>
  <si>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</si>
  <si>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</si>
  <si>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</si>
  <si>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</si>
  <si>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</si>
  <si>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</si>
  <si>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</si>
  <si>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</si>
  <si>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</si>
  <si>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</si>
  <si>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</si>
  <si>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</si>
  <si>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</si>
  <si>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</si>
  <si>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</si>
  <si>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</si>
  <si>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</si>
  <si>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</si>
  <si>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</si>
  <si>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</si>
  <si>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</si>
  <si>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</si>
  <si>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</si>
  <si>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</si>
  <si>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</si>
  <si>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</si>
  <si>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</si>
  <si>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</si>
  <si>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</si>
  <si>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</si>
  <si>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</si>
  <si>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</si>
  <si>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</si>
  <si>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</si>
  <si>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</si>
  <si>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</si>
  <si>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</si>
  <si>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</si>
  <si>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</si>
  <si>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</si>
  <si>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</si>
  <si>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</si>
  <si>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</si>
  <si>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</si>
  <si>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</si>
  <si>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</si>
  <si>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</si>
  <si>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</si>
  <si>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</si>
  <si>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</si>
  <si>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</si>
  <si>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</si>
  <si>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</si>
  <si>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</si>
  <si>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</si>
  <si>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</si>
  <si>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</si>
  <si>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</si>
  <si>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</si>
  <si>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</si>
  <si>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</si>
  <si>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</si>
  <si>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</si>
  <si>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</si>
  <si>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</si>
  <si>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</si>
  <si>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</si>
  <si>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</si>
  <si>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</si>
  <si>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</si>
  <si>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</si>
  <si>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</si>
  <si>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</si>
  <si>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</si>
  <si>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</si>
  <si>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</si>
  <si>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</si>
  <si>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</si>
  <si>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</si>
  <si>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</si>
  <si>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</si>
  <si>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</si>
  <si>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</si>
  <si>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</si>
  <si>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</si>
  <si>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</si>
  <si>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</si>
  <si>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</si>
  <si>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</si>
  <si>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</si>
  <si>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</si>
  <si>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</si>
  <si>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</si>
  <si>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</si>
  <si>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</si>
  <si>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</si>
  <si>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</si>
  <si>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</si>
  <si>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</si>
  <si>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</si>
  <si>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</si>
  <si>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</si>
  <si>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</si>
  <si>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</si>
  <si>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</si>
  <si>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</si>
  <si>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</si>
  <si>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</si>
  <si>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</si>
  <si>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</si>
  <si>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</si>
  <si>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</si>
  <si>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</si>
  <si>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</si>
  <si>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</si>
  <si>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</si>
  <si>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</si>
  <si>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</si>
  <si>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</si>
  <si>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</si>
  <si>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</si>
  <si>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</si>
  <si>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</si>
  <si>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</si>
  <si>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</si>
  <si>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</si>
  <si>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</si>
  <si>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</si>
  <si>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</si>
  <si>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</si>
  <si>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</si>
  <si>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</si>
  <si>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</si>
  <si>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</si>
  <si>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</si>
  <si>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</si>
  <si>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</si>
  <si>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</si>
  <si>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</si>
  <si>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</si>
  <si>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</si>
  <si>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</si>
  <si>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</si>
  <si>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</si>
  <si>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</si>
  <si>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</si>
  <si>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</si>
  <si>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</si>
  <si>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</si>
  <si>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</si>
  <si>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</si>
  <si>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</si>
  <si>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</si>
  <si>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</si>
  <si>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</si>
  <si>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</si>
  <si>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</si>
  <si>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</si>
  <si>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</si>
  <si>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</si>
  <si>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</si>
  <si>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</si>
  <si>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</si>
  <si>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</si>
  <si>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</si>
  <si>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</si>
  <si>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</si>
  <si>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</si>
  <si>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</si>
  <si>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</si>
  <si>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</si>
  <si>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</si>
  <si>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</si>
  <si>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</si>
  <si>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</si>
  <si>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</si>
  <si>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</si>
  <si>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</si>
  <si>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</si>
  <si>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</si>
  <si>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</si>
  <si>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</si>
  <si>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</si>
  <si>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</si>
  <si>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</si>
  <si>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</si>
  <si>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</si>
  <si>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</si>
  <si>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</si>
  <si>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</si>
  <si>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</si>
  <si>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</si>
  <si>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</si>
  <si>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</si>
  <si>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</si>
  <si>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</si>
  <si>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</si>
  <si>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</si>
  <si>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</si>
  <si>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</si>
  <si>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</si>
  <si>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</si>
  <si>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</si>
  <si>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</si>
  <si>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</si>
  <si>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</si>
  <si>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</si>
  <si>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</si>
  <si>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</si>
  <si>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</si>
  <si>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</si>
  <si>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</si>
  <si>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</si>
  <si>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</si>
  <si>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</si>
  <si>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</si>
  <si>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</si>
  <si>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</si>
  <si>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</si>
  <si>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</si>
  <si>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</si>
  <si>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</si>
  <si>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</si>
  <si>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</si>
  <si>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</si>
  <si>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</si>
  <si>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</si>
  <si>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</si>
  <si>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</si>
  <si>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</si>
  <si>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</si>
  <si>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</si>
  <si>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</si>
  <si>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</si>
  <si>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</si>
  <si>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</si>
  <si>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</si>
  <si>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</si>
  <si>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</si>
  <si>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</si>
  <si>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</si>
  <si>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</si>
  <si>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</si>
  <si>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</si>
  <si>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</si>
  <si>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</si>
  <si>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</si>
  <si>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</si>
  <si>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</si>
  <si>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</si>
  <si>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</si>
  <si>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</si>
  <si>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</si>
  <si>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</si>
  <si>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</si>
  <si>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</si>
  <si>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</si>
  <si>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</si>
  <si>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</si>
  <si>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</si>
  <si>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</si>
  <si>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</si>
  <si>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</si>
  <si>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</si>
  <si>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</si>
  <si>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</si>
  <si>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</si>
  <si>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</si>
  <si>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</si>
  <si>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</si>
  <si>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</si>
  <si>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</si>
  <si>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</si>
  <si>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</si>
  <si>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</si>
  <si>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</si>
  <si>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</si>
  <si>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</si>
  <si>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</si>
  <si>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</si>
  <si>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</si>
  <si>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</si>
  <si>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</si>
  <si>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</si>
  <si>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</si>
  <si>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</si>
  <si>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</si>
  <si>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</si>
  <si>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</si>
  <si>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</si>
  <si>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</si>
  <si>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</si>
  <si>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</si>
  <si>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</si>
  <si>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</si>
  <si>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</si>
  <si>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</si>
  <si>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</si>
  <si>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</si>
  <si>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</si>
  <si>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</si>
  <si>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</si>
  <si>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</si>
  <si>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</si>
  <si>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</si>
  <si>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</si>
  <si>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</si>
  <si>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</si>
  <si>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</si>
  <si>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</si>
  <si>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</si>
  <si>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</si>
  <si>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</si>
  <si>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</si>
  <si>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</si>
  <si>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</si>
  <si>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</si>
  <si>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</si>
  <si>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</si>
  <si>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</si>
  <si>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</si>
  <si>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</si>
  <si>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</si>
  <si>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</si>
  <si>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</si>
  <si>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</si>
  <si>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</si>
  <si>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</si>
  <si>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</si>
  <si>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</si>
  <si>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</si>
  <si>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</si>
  <si>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</si>
  <si>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</si>
  <si>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</si>
  <si>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</si>
  <si>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</si>
  <si>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</si>
  <si>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</si>
  <si>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</si>
  <si>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</si>
  <si>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</si>
  <si>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</si>
  <si>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</si>
  <si>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</si>
  <si>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</si>
  <si>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</si>
  <si>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</si>
  <si>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</si>
  <si>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</si>
  <si>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</si>
  <si>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</si>
  <si>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</si>
  <si>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</si>
  <si>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</si>
  <si>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</si>
  <si>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</si>
  <si>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</si>
  <si>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</si>
  <si>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</si>
  <si>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</si>
  <si>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</si>
  <si>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</si>
  <si>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</si>
  <si>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</si>
  <si>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</si>
  <si>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</si>
  <si>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</si>
  <si>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</si>
  <si>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</si>
  <si>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</si>
  <si>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</si>
  <si>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</si>
  <si>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</si>
  <si>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</si>
  <si>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</si>
  <si>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</si>
  <si>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</si>
  <si>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</si>
  <si>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</si>
  <si>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</si>
  <si>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</si>
  <si>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</si>
  <si>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</si>
  <si>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</si>
  <si>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</si>
  <si>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</si>
  <si>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</si>
  <si>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</si>
  <si>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</si>
  <si>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</si>
  <si>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</si>
  <si>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</si>
  <si>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</si>
  <si>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</si>
  <si>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</si>
  <si>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</si>
  <si>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</si>
  <si>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</si>
  <si>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</si>
  <si>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</si>
  <si>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</si>
  <si>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</si>
  <si>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</si>
  <si>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</si>
  <si>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</si>
  <si>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</si>
  <si>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</si>
  <si>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</si>
  <si>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</si>
  <si>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</si>
  <si>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</si>
  <si>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</si>
  <si>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</si>
  <si>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</si>
  <si>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</si>
  <si>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</si>
  <si>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</si>
  <si>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</si>
  <si>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</si>
  <si>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</si>
  <si>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</si>
  <si>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</si>
  <si>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</si>
  <si>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</si>
  <si>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</si>
  <si>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</si>
  <si>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</si>
  <si>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</si>
  <si>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</si>
  <si>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</si>
  <si>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</si>
  <si>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</si>
  <si>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</si>
  <si>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</si>
  <si>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</si>
  <si>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</si>
  <si>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</si>
  <si>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</si>
  <si>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</si>
  <si>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</si>
  <si>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</si>
  <si>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</si>
  <si>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</si>
  <si>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</si>
  <si>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</si>
  <si>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</si>
  <si>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</si>
  <si>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</si>
  <si>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</si>
  <si>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</si>
  <si>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</si>
  <si>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</si>
  <si>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</si>
  <si>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</si>
  <si>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</si>
  <si>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</si>
  <si>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</si>
  <si>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</si>
  <si>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</si>
  <si>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</si>
  <si>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</si>
  <si>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</si>
  <si>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</si>
  <si>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</si>
  <si>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</si>
  <si>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</si>
  <si>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</si>
  <si>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</si>
  <si>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</si>
  <si>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</si>
  <si>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</si>
  <si>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</si>
  <si>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</si>
  <si>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</si>
  <si>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</si>
  <si>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</si>
  <si>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</si>
  <si>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</si>
  <si>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</si>
  <si>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</si>
  <si>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</si>
  <si>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</si>
  <si>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</si>
  <si>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</si>
  <si>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</si>
  <si>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</si>
  <si>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</si>
  <si>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</si>
  <si>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</si>
  <si>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</si>
  <si>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</si>
  <si>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</si>
  <si>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</si>
  <si>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</si>
  <si>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</si>
  <si>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</si>
  <si>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</si>
  <si>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</si>
  <si>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</si>
  <si>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</si>
  <si>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</si>
  <si>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</si>
  <si>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</si>
  <si>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</si>
  <si>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</si>
  <si>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</si>
  <si>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</si>
  <si>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</si>
  <si>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</si>
  <si>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</si>
  <si>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</si>
  <si>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</si>
  <si>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</si>
  <si>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</si>
  <si>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</si>
  <si>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</si>
  <si>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</si>
  <si>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</si>
  <si>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</si>
  <si>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</si>
  <si>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</si>
  <si>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</si>
  <si>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</si>
  <si>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</si>
  <si>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</si>
  <si>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</si>
  <si>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</si>
  <si>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</si>
  <si>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</si>
  <si>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</si>
  <si>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</si>
  <si>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</si>
  <si>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</si>
  <si>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</si>
  <si>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</si>
  <si>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</si>
  <si>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</si>
  <si>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</si>
  <si>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</si>
  <si>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</si>
  <si>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</si>
  <si>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</si>
  <si>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</si>
  <si>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</si>
  <si>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</si>
  <si>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</si>
  <si>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</si>
  <si>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</si>
  <si>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</si>
  <si>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</si>
  <si>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</si>
  <si>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</si>
  <si>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</si>
  <si>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</si>
  <si>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</si>
  <si>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</si>
  <si>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</si>
  <si>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</si>
  <si>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</si>
  <si>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</si>
  <si>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</si>
  <si>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</si>
  <si>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</si>
  <si>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</si>
  <si>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</si>
  <si>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</si>
  <si>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</si>
  <si>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</si>
  <si>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</si>
  <si>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</si>
  <si>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</si>
  <si>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</si>
  <si>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</si>
  <si>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</si>
  <si>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</si>
  <si>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</si>
  <si>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</si>
  <si>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</si>
  <si>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</si>
  <si>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</si>
  <si>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</si>
  <si>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</si>
  <si>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</si>
  <si>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</si>
  <si>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</si>
  <si>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</si>
  <si>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</si>
  <si>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</si>
  <si>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</si>
  <si>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</si>
  <si>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</si>
  <si>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</si>
  <si>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</si>
  <si>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</si>
  <si>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</si>
  <si>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</si>
  <si>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</si>
  <si>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</si>
  <si>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</si>
  <si>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</si>
  <si>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</si>
  <si>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</si>
  <si>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</si>
  <si>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</si>
  <si>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</si>
  <si>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</si>
  <si>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</si>
  <si>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</si>
  <si>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</si>
  <si>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</si>
  <si>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</si>
  <si>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</si>
  <si>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</si>
  <si>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</si>
  <si>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</si>
  <si>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</si>
  <si>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</si>
  <si>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</si>
  <si>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</si>
  <si>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</si>
  <si>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</si>
  <si>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</si>
  <si>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</si>
  <si>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</si>
  <si>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</si>
  <si>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</si>
  <si>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</si>
  <si>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</si>
  <si>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</si>
  <si>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</si>
  <si>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</si>
  <si>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</si>
  <si>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</si>
  <si>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</si>
  <si>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</si>
  <si>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</si>
  <si>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</si>
  <si>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</si>
  <si>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</si>
  <si>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</si>
  <si>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</si>
  <si>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</si>
  <si>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</si>
  <si>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</si>
  <si>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</si>
  <si>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</si>
  <si>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</si>
  <si>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</si>
  <si>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</si>
  <si>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</si>
  <si>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</si>
  <si>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</si>
  <si>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</si>
  <si>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</si>
  <si>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</si>
  <si>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</si>
  <si>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</si>
  <si>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</si>
  <si>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</si>
  <si>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</si>
  <si>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</si>
  <si>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</si>
  <si>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</si>
  <si>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</si>
  <si>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</si>
  <si>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</si>
  <si>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</si>
  <si>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</si>
  <si>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</si>
  <si>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</si>
  <si>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</si>
  <si>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</si>
  <si>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</si>
  <si>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</si>
  <si>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</si>
  <si>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</si>
  <si>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</si>
  <si>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</si>
  <si>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</si>
  <si>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</si>
  <si>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</si>
  <si>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</si>
  <si>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</si>
  <si>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</si>
  <si>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</si>
  <si>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</si>
  <si>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</si>
  <si>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</si>
  <si>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</si>
  <si>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</si>
  <si>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</si>
  <si>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</si>
  <si>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</si>
  <si>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</si>
  <si>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</si>
  <si>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</si>
  <si>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</si>
  <si>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</si>
  <si>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</si>
  <si>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</si>
  <si>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</si>
  <si>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</si>
  <si>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</si>
  <si>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</si>
  <si>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</si>
  <si>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</si>
  <si>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</si>
  <si>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</si>
  <si>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</si>
  <si>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</si>
  <si>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</si>
  <si>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</si>
  <si>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</si>
  <si>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</si>
  <si>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</si>
  <si>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</si>
  <si>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</si>
  <si>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</si>
  <si>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</si>
  <si>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</si>
  <si>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</si>
  <si>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</si>
  <si>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</si>
  <si>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</si>
  <si>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</si>
  <si>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</si>
  <si>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</si>
  <si>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</si>
  <si>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</si>
  <si>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</si>
  <si>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</si>
  <si>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</si>
  <si>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</si>
  <si>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</si>
  <si>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</si>
  <si>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</si>
  <si>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</si>
  <si>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</si>
  <si>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</si>
  <si>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</si>
  <si>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</si>
  <si>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</si>
  <si>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</si>
  <si>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</si>
  <si>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</si>
  <si>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</si>
  <si>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</si>
  <si>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</si>
  <si>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</si>
  <si>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</si>
  <si>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</si>
  <si>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</si>
  <si>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</si>
  <si>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</si>
  <si>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</si>
  <si>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</si>
  <si>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</si>
  <si>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</si>
  <si>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</si>
  <si>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</si>
  <si>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</si>
  <si>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</si>
  <si>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</si>
  <si>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</si>
  <si>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</si>
  <si>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</si>
  <si>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</si>
  <si>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</si>
  <si>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</si>
  <si>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</si>
  <si>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</si>
  <si>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</si>
  <si>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</si>
  <si>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</si>
  <si>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</si>
  <si>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</si>
  <si>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</si>
  <si>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</si>
  <si>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</si>
  <si>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</si>
  <si>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</si>
  <si>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</si>
  <si>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</si>
  <si>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</si>
  <si>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</si>
  <si>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</si>
  <si>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</si>
  <si>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</si>
  <si>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</si>
  <si>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</si>
  <si>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</si>
  <si>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</si>
  <si>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</si>
  <si>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</si>
  <si>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</si>
  <si>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</si>
  <si>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</si>
  <si>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</si>
  <si>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</si>
  <si>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</si>
  <si>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</si>
  <si>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</si>
  <si>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</si>
  <si>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</si>
  <si>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</si>
  <si>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</si>
  <si>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</si>
  <si>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</si>
  <si>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</si>
  <si>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</si>
  <si>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</si>
  <si>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</si>
  <si>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</si>
  <si>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</si>
  <si>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</si>
  <si>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</si>
  <si>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</si>
  <si>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</si>
  <si>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</si>
  <si>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</si>
  <si>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</si>
  <si>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</si>
  <si>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</si>
  <si>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</si>
  <si>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</si>
  <si>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</si>
  <si>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</si>
  <si>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</si>
  <si>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</si>
  <si>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</si>
  <si>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</si>
  <si>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</si>
  <si>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</si>
  <si>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</si>
  <si>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</si>
  <si>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</si>
  <si>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</si>
  <si>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</si>
  <si>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</si>
  <si>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</si>
  <si>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</si>
  <si>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</si>
  <si>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</si>
  <si>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</si>
  <si>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</si>
  <si>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</si>
  <si>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</si>
  <si>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</si>
  <si>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</si>
  <si>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</si>
  <si>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</si>
  <si>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</si>
  <si>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</si>
  <si>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</si>
  <si>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</si>
  <si>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</si>
  <si>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</si>
  <si>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</si>
  <si>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</si>
  <si>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</si>
  <si>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</si>
  <si>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</si>
  <si>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</si>
  <si>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</si>
  <si>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</si>
  <si>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</si>
  <si>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</si>
  <si>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</si>
  <si>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</si>
  <si>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</si>
  <si>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</si>
  <si>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</si>
  <si>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</si>
  <si>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</si>
  <si>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</si>
  <si>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</si>
  <si>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</si>
  <si>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</si>
  <si>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</si>
  <si>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</si>
  <si>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</si>
  <si>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</si>
  <si>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</si>
  <si>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</si>
  <si>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</si>
  <si>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</si>
  <si>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</si>
  <si>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</si>
  <si>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</si>
  <si>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</si>
  <si>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</si>
  <si>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</si>
  <si>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</si>
  <si>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</si>
  <si>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</si>
  <si>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</si>
  <si>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</si>
  <si>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</si>
  <si>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</si>
  <si>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</si>
  <si>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</si>
  <si>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</si>
  <si>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</si>
  <si>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</si>
  <si>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</si>
  <si>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</si>
  <si>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</si>
  <si>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</si>
  <si>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</si>
  <si>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</si>
  <si>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</si>
  <si>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</si>
  <si>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</si>
  <si>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</si>
  <si>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</si>
  <si>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</si>
  <si>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</si>
  <si>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</si>
  <si>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</si>
  <si>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</si>
  <si>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</si>
  <si>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</si>
  <si>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</si>
  <si>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</si>
  <si>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</si>
  <si>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</si>
  <si>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</si>
  <si>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</si>
  <si>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</si>
  <si>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</si>
  <si>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</si>
  <si>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</si>
  <si>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</si>
  <si>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</si>
  <si>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</si>
  <si>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</si>
  <si>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</si>
  <si>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</si>
  <si>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</si>
  <si>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</si>
  <si>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</si>
  <si>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</si>
  <si>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</si>
  <si>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</si>
  <si>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</si>
  <si>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</si>
  <si>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</si>
  <si>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</si>
  <si>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</si>
  <si>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</si>
  <si>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</si>
  <si>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</si>
  <si>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</si>
  <si>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</si>
  <si>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</si>
  <si>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</si>
  <si>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</si>
  <si>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</si>
  <si>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</si>
  <si>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</si>
  <si>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</si>
  <si>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</si>
  <si>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</si>
  <si>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</si>
  <si>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</si>
  <si>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</si>
  <si>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</si>
  <si>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</si>
  <si>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</si>
  <si>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</si>
  <si>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</si>
  <si>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</si>
  <si>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</si>
  <si>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</si>
  <si>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</si>
  <si>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</si>
  <si>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</si>
  <si>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</si>
  <si>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</si>
  <si>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</si>
  <si>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</si>
  <si>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</si>
  <si>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</si>
  <si>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</si>
  <si>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</si>
  <si>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</si>
  <si>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</si>
  <si>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</si>
  <si>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</si>
  <si>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</si>
  <si>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</si>
  <si>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</si>
  <si>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</si>
  <si>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</si>
  <si>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</si>
  <si>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</si>
  <si>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</si>
  <si>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</si>
  <si>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</si>
  <si>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</si>
  <si>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</si>
  <si>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</si>
  <si>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</si>
  <si>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</si>
  <si>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</si>
  <si>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</si>
  <si>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</si>
  <si>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</si>
  <si>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</si>
  <si>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</si>
  <si>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</si>
  <si>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</si>
  <si>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</si>
  <si>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</si>
  <si>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</si>
  <si>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</si>
  <si>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</si>
  <si>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</si>
  <si>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</si>
  <si>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</si>
  <si>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</si>
  <si>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</si>
  <si>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</si>
  <si>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</si>
  <si>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</si>
  <si>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</si>
  <si>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</si>
  <si>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</si>
  <si>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</si>
  <si>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</si>
  <si>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</si>
  <si>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</si>
  <si>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</si>
  <si>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</si>
  <si>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</si>
  <si>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</si>
  <si>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</si>
  <si>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</si>
  <si>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</si>
  <si>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</si>
  <si>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</si>
  <si>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</si>
  <si>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</si>
  <si>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</si>
  <si>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</si>
  <si>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</si>
  <si>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</si>
  <si>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</si>
  <si>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</si>
  <si>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</si>
  <si>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</si>
  <si>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</si>
  <si>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</si>
  <si>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</si>
  <si>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</si>
  <si>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</si>
  <si>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</si>
  <si>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</si>
  <si>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</si>
  <si>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</si>
  <si>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</si>
  <si>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</si>
  <si>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</si>
  <si>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</si>
  <si>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</si>
  <si>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</si>
  <si>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</si>
  <si>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</si>
  <si>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</si>
  <si>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</si>
  <si>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</si>
  <si>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</si>
  <si>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</si>
  <si>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</si>
  <si>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</si>
  <si>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</si>
  <si>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</si>
  <si>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</si>
  <si>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</si>
  <si>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</si>
  <si>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</si>
  <si>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</si>
  <si>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</si>
  <si>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</si>
  <si>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</si>
  <si>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</si>
  <si>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</si>
  <si>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</si>
  <si>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</si>
  <si>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</si>
  <si>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</si>
  <si>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</si>
  <si>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</si>
  <si>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</si>
  <si>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</si>
  <si>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</si>
  <si>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</si>
  <si>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</si>
  <si>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</si>
  <si>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</si>
  <si>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</si>
  <si>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</si>
  <si>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</si>
  <si>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</si>
  <si>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</si>
  <si>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</si>
  <si>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</si>
  <si>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</si>
  <si>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</si>
  <si>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</si>
  <si>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</si>
  <si>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</si>
  <si>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</si>
  <si>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</si>
  <si>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</si>
  <si>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</si>
  <si>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</si>
  <si>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</si>
  <si>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</si>
  <si>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</si>
  <si>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</si>
  <si>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</si>
  <si>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</si>
  <si>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</si>
  <si>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</si>
  <si>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</si>
  <si>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</si>
  <si>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</si>
  <si>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</si>
  <si>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</si>
  <si>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</si>
  <si>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</si>
  <si>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</si>
  <si>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</si>
  <si>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</si>
  <si>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</si>
  <si>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</si>
  <si>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</si>
  <si>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</si>
  <si>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</si>
  <si>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</si>
  <si>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</si>
  <si>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</si>
  <si>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</si>
  <si>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</si>
  <si>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</si>
  <si>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</si>
  <si>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</si>
  <si>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</si>
  <si>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</si>
  <si>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</si>
  <si>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</si>
  <si>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</si>
  <si>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</si>
  <si>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</si>
  <si>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</si>
  <si>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</si>
  <si>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</si>
  <si>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</si>
  <si>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</si>
  <si>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</si>
  <si>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</si>
  <si>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</si>
  <si>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</si>
  <si>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</si>
  <si>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</si>
  <si>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</si>
  <si>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</si>
  <si>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</si>
  <si>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</si>
  <si>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</si>
  <si>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</si>
  <si>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</si>
  <si>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</si>
  <si>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</si>
  <si>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</si>
  <si>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</si>
  <si>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</si>
  <si>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</si>
  <si>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</si>
  <si>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</si>
  <si>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</si>
  <si>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</si>
  <si>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</si>
  <si>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</si>
  <si>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</si>
  <si>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</si>
  <si>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</si>
  <si>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</si>
  <si>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</si>
  <si>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</si>
  <si>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</si>
  <si>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</si>
  <si>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</si>
  <si>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</si>
  <si>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</si>
  <si>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</si>
  <si>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</si>
  <si>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</si>
  <si>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</si>
  <si>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</si>
  <si>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</si>
  <si>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</si>
  <si>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</si>
  <si>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</si>
  <si>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</si>
  <si>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</si>
  <si>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</si>
  <si>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</si>
  <si>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</si>
  <si>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</si>
  <si>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</si>
  <si>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</si>
  <si>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</si>
  <si>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</si>
  <si>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</si>
  <si>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</si>
  <si>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</si>
  <si>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</si>
  <si>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</si>
  <si>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</si>
  <si>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</si>
  <si>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</si>
  <si>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</si>
  <si>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</si>
  <si>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</si>
  <si>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</si>
  <si>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</si>
  <si>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</si>
  <si>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</si>
  <si>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</si>
  <si>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</si>
  <si>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</si>
  <si>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</si>
  <si>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</si>
  <si>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</si>
  <si>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</si>
  <si>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</si>
  <si>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</si>
  <si>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</si>
  <si>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</si>
  <si>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</si>
  <si>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</si>
  <si>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</si>
  <si>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</si>
  <si>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</si>
  <si>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</si>
  <si>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</si>
  <si>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</si>
  <si>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</si>
  <si>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</si>
  <si>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</si>
  <si>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</si>
  <si>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</si>
  <si>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</si>
  <si>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</si>
  <si>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</si>
  <si>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</si>
  <si>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</si>
  <si>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</si>
  <si>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</si>
  <si>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</si>
  <si>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</si>
  <si>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</si>
  <si>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</si>
  <si>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</si>
  <si>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</si>
  <si>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</si>
  <si>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</si>
  <si>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</si>
  <si>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</si>
  <si>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</si>
  <si>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</si>
  <si>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</si>
  <si>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</si>
  <si>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</si>
  <si>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</si>
  <si>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</si>
  <si>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</si>
  <si>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</si>
  <si>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</si>
  <si>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</si>
  <si>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</si>
  <si>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</si>
  <si>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</si>
  <si>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</si>
  <si>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</si>
  <si>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</si>
  <si>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</si>
  <si>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</si>
  <si>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</si>
  <si>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</si>
  <si>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</si>
  <si>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</si>
  <si>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</si>
  <si>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</si>
  <si>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</si>
  <si>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</si>
  <si>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</si>
  <si>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</si>
  <si>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</si>
  <si>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</si>
  <si>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</si>
  <si>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</si>
  <si>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</si>
  <si>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</si>
  <si>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</si>
  <si>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</si>
  <si>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</si>
  <si>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</si>
  <si>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</si>
  <si>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</si>
  <si>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</si>
  <si>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</si>
  <si>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</si>
  <si>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</si>
  <si>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</si>
  <si>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</si>
  <si>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</si>
  <si>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</si>
  <si>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</si>
  <si>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</si>
  <si>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</si>
  <si>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</si>
  <si>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</si>
  <si>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</si>
  <si>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</si>
  <si>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</si>
  <si>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</si>
  <si>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</si>
  <si>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</si>
  <si>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</si>
  <si>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</si>
  <si>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</si>
  <si>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</si>
  <si>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</si>
  <si>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</si>
  <si>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</si>
  <si>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</si>
  <si>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</si>
  <si>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</si>
  <si>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</si>
  <si>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</si>
  <si>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</si>
  <si>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</si>
  <si>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</si>
  <si>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</si>
  <si>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</si>
  <si>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</si>
  <si>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</si>
  <si>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</si>
  <si>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</si>
  <si>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</si>
  <si>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</si>
  <si>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</si>
  <si>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</si>
  <si>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</si>
  <si>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</si>
  <si>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</si>
  <si>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</si>
  <si>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</si>
  <si>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</si>
  <si>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</si>
  <si>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</si>
  <si>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</si>
  <si>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</si>
  <si>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</si>
  <si>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</si>
  <si>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</si>
  <si>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</si>
  <si>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</si>
  <si>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</si>
  <si>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</si>
  <si>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</si>
  <si>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</si>
  <si>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</si>
  <si>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</si>
  <si>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</si>
  <si>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</si>
  <si>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</si>
  <si>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</si>
  <si>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</si>
  <si>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</si>
  <si>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</si>
  <si>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</si>
  <si>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</si>
  <si>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</si>
  <si>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</si>
  <si>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</si>
  <si>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</si>
  <si>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</si>
  <si>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</si>
  <si>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</si>
  <si>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</si>
  <si>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</si>
  <si>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</si>
  <si>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</si>
  <si>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</si>
  <si>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</si>
  <si>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</si>
  <si>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</si>
  <si>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</si>
  <si>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</si>
  <si>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</si>
  <si>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</si>
  <si>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</si>
  <si>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</si>
  <si>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</si>
  <si>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</si>
  <si>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</si>
  <si>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</si>
  <si>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</si>
  <si>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</si>
  <si>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</si>
  <si>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</si>
  <si>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</si>
  <si>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</si>
  <si>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</si>
  <si>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</si>
  <si>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</si>
  <si>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</si>
  <si>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</si>
  <si>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</si>
  <si>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</si>
  <si>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</si>
  <si>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</si>
  <si>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</si>
  <si>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</si>
  <si>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</si>
  <si>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</si>
  <si>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</si>
  <si>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</si>
  <si>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</si>
  <si>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</si>
  <si>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</si>
  <si>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</si>
  <si>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</si>
  <si>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</si>
  <si>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</si>
  <si>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</si>
  <si>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</si>
  <si>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</si>
  <si>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</si>
  <si>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</si>
  <si>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</si>
  <si>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</si>
  <si>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</si>
  <si>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</si>
  <si>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</si>
  <si>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</si>
  <si>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</si>
  <si>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</si>
  <si>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</si>
  <si>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</si>
  <si>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</si>
  <si>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</si>
  <si>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</si>
  <si>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</si>
  <si>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</si>
  <si>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</si>
  <si>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</si>
  <si>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</si>
  <si>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</si>
  <si>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</si>
  <si>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</si>
  <si>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</si>
  <si>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</si>
  <si>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</si>
  <si>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</si>
  <si>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</si>
  <si>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</si>
  <si>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</si>
  <si>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</si>
  <si>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</si>
  <si>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</si>
  <si>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</si>
  <si>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</si>
  <si>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</si>
  <si>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</si>
  <si>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</si>
  <si>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</si>
  <si>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</si>
  <si>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</si>
  <si>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</si>
  <si>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</si>
  <si>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</si>
  <si>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</si>
  <si>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</si>
  <si>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</si>
  <si>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</si>
  <si>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</si>
  <si>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</si>
  <si>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</si>
  <si>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</si>
  <si>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</si>
  <si>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</si>
  <si>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</si>
  <si>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</si>
  <si>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</si>
  <si>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</si>
  <si>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</si>
  <si>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</si>
  <si>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</si>
  <si>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</si>
  <si>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</si>
  <si>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</si>
  <si>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</si>
  <si>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</si>
  <si>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</si>
  <si>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</si>
  <si>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</si>
  <si>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</si>
  <si>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</si>
  <si>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</si>
  <si>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</si>
  <si>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</si>
  <si>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</si>
  <si>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</si>
  <si>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</si>
  <si>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</si>
  <si>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</si>
  <si>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</si>
  <si>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</si>
  <si>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</si>
  <si>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</si>
  <si>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</si>
  <si>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</si>
  <si>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</si>
  <si>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</si>
  <si>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</si>
  <si>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</si>
  <si>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</si>
  <si>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</si>
  <si>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</si>
  <si>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</si>
  <si>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</si>
  <si>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</si>
  <si>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</si>
  <si>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</si>
  <si>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</si>
  <si>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</si>
  <si>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</si>
  <si>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</si>
  <si>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</si>
  <si>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</si>
  <si>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</si>
  <si>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</si>
  <si>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</si>
  <si>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</si>
  <si>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</si>
  <si>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</si>
  <si>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</si>
  <si>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</si>
  <si>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</si>
  <si>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</si>
  <si>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</si>
  <si>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</si>
  <si>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</si>
  <si>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</si>
  <si>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</si>
  <si>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</si>
  <si>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</si>
  <si>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</si>
  <si>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</si>
  <si>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</si>
  <si>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</si>
  <si>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</si>
  <si>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</si>
  <si>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</si>
  <si>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</si>
  <si>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</si>
  <si>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</si>
  <si>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</si>
  <si>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</si>
  <si>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</si>
  <si>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</si>
  <si>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</si>
  <si>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</si>
  <si>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</si>
  <si>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</si>
  <si>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</si>
  <si>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</si>
  <si>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</si>
  <si>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</si>
  <si>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</si>
  <si>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</si>
  <si>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</si>
  <si>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</si>
  <si>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</si>
  <si>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</si>
  <si>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</si>
  <si>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</si>
  <si>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</si>
  <si>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</si>
  <si>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</si>
  <si>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</si>
  <si>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</si>
  <si>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</si>
  <si>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</si>
  <si>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</si>
  <si>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</si>
  <si>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</si>
  <si>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</si>
  <si>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</si>
  <si>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</si>
  <si>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</si>
  <si>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</si>
  <si>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</si>
  <si>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</si>
  <si>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</si>
  <si>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</si>
  <si>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</si>
  <si>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</si>
  <si>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</si>
  <si>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</si>
  <si>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</si>
  <si>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</si>
  <si>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</si>
  <si>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</si>
  <si>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</si>
  <si>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</si>
  <si>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</si>
  <si>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</si>
  <si>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</si>
  <si>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</si>
  <si>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</si>
  <si>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</si>
  <si>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</si>
  <si>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</si>
  <si>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</si>
  <si>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</si>
  <si>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</si>
  <si>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</si>
  <si>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</si>
  <si>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</si>
  <si>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</si>
  <si>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</si>
  <si>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</si>
  <si>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</si>
  <si>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</si>
  <si>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</si>
  <si>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</si>
  <si>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</si>
  <si>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</si>
  <si>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</si>
  <si>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</si>
  <si>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</si>
  <si>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</si>
  <si>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</si>
  <si>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</si>
  <si>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</si>
  <si>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</si>
  <si>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</si>
  <si>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</si>
  <si>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</si>
  <si>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</si>
  <si>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</si>
  <si>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</si>
  <si>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</si>
  <si>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</si>
  <si>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</si>
  <si>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</si>
  <si>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</si>
  <si>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</si>
  <si>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</si>
  <si>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</si>
  <si>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</si>
  <si>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</si>
  <si>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</si>
  <si>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</si>
  <si>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</si>
  <si>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</si>
  <si>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</si>
  <si>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</si>
  <si>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</si>
  <si>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</si>
  <si>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</si>
  <si>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</si>
  <si>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</si>
  <si>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</si>
  <si>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</si>
  <si>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</si>
  <si>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</si>
  <si>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</si>
  <si>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</si>
  <si>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</si>
  <si>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</si>
  <si>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</si>
  <si>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</si>
  <si>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</si>
  <si>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</si>
  <si>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</si>
  <si>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</si>
  <si>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</si>
  <si>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</si>
  <si>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</si>
  <si>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</si>
  <si>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</si>
  <si>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</si>
  <si>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</si>
  <si>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</si>
  <si>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</si>
  <si>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</si>
  <si>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</si>
  <si>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</si>
  <si>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</si>
  <si>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</si>
  <si>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</si>
  <si>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</si>
  <si>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</si>
  <si>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</si>
  <si>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</si>
  <si>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</si>
  <si>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</si>
  <si>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</si>
  <si>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</si>
  <si>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</si>
  <si>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</si>
  <si>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</si>
  <si>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</si>
  <si>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</si>
  <si>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</si>
  <si>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</si>
  <si>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</si>
  <si>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</si>
  <si>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</si>
  <si>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</si>
  <si>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</si>
  <si>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</si>
  <si>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</si>
  <si>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</si>
  <si>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</si>
  <si>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</si>
  <si>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</si>
  <si>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</si>
  <si>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</si>
  <si>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</si>
  <si>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</si>
  <si>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</si>
  <si>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</si>
  <si>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</si>
  <si>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</si>
  <si>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</si>
  <si>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</si>
  <si>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</si>
  <si>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</si>
  <si>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</si>
  <si>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</si>
  <si>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</si>
  <si>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</si>
  <si>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</si>
  <si>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</si>
  <si>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</si>
  <si>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</si>
  <si>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</si>
  <si>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</si>
  <si>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</si>
  <si>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</si>
  <si>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</si>
  <si>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</si>
  <si>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</si>
  <si>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</si>
  <si>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</si>
  <si>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</si>
  <si>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</si>
  <si>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</si>
  <si>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</si>
  <si>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</si>
  <si>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</si>
  <si>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</si>
  <si>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</si>
  <si>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</si>
  <si>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</si>
  <si>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</si>
  <si>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</si>
  <si>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</si>
  <si>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</si>
  <si>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</si>
  <si>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</si>
  <si>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</si>
  <si>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</si>
  <si>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</si>
  <si>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</si>
  <si>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</si>
  <si>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</si>
  <si>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</si>
  <si>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</si>
  <si>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</si>
  <si>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</si>
  <si>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</si>
  <si>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</si>
  <si>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</si>
  <si>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</si>
  <si>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</si>
  <si>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</si>
  <si>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</si>
  <si>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</si>
  <si>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</si>
  <si>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</si>
  <si>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</si>
  <si>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</si>
  <si>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</si>
  <si>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</si>
  <si>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</si>
  <si>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</si>
  <si>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</si>
  <si>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</si>
  <si>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</si>
  <si>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</si>
  <si>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</si>
  <si>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</si>
  <si>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</si>
  <si>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</si>
  <si>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</si>
  <si>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</si>
  <si>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</si>
  <si>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</si>
  <si>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</si>
  <si>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</si>
  <si>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</si>
  <si>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</si>
  <si>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</si>
  <si>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</si>
  <si>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</si>
  <si>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</si>
  <si>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</si>
  <si>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</si>
  <si>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</si>
  <si>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</si>
  <si>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</si>
  <si>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</si>
  <si>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</si>
  <si>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</si>
  <si>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</si>
  <si>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</si>
  <si>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</si>
  <si>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</si>
  <si>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</si>
  <si>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</si>
  <si>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</si>
  <si>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</si>
  <si>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</si>
  <si>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</si>
  <si>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</si>
  <si>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</si>
  <si>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</si>
  <si>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</si>
  <si>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</si>
  <si>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</si>
  <si>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</si>
  <si>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</si>
  <si>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</si>
  <si>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</si>
  <si>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</si>
  <si>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</si>
  <si>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</si>
  <si>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</si>
  <si>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</si>
  <si>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</si>
  <si>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</si>
  <si>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</si>
  <si>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</si>
  <si>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</si>
  <si>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</si>
  <si>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</si>
  <si>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</si>
  <si>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</si>
  <si>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</si>
  <si>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</si>
  <si>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</si>
  <si>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</si>
  <si>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</si>
  <si>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</si>
  <si>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</si>
  <si>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</si>
  <si>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</si>
  <si>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</si>
  <si>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</si>
  <si>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</si>
  <si>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</si>
  <si>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</si>
  <si>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</si>
  <si>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</si>
  <si>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</si>
  <si>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</si>
  <si>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</si>
  <si>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</si>
  <si>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</si>
  <si>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</si>
  <si>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</si>
  <si>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</si>
  <si>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</si>
  <si>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</si>
  <si>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</si>
  <si>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</si>
  <si>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</si>
  <si>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</si>
  <si>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</si>
  <si>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</si>
  <si>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</si>
  <si>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</si>
  <si>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</si>
  <si>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</si>
  <si>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</si>
  <si>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</si>
  <si>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</si>
  <si>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</si>
  <si>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</si>
  <si>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</si>
  <si>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</si>
  <si>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</si>
  <si>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</si>
  <si>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</si>
  <si>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</si>
  <si>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</si>
  <si>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</si>
  <si>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</si>
  <si>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</si>
  <si>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</si>
  <si>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</si>
  <si>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</si>
  <si>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</si>
  <si>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</si>
  <si>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</si>
  <si>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</si>
  <si>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</si>
  <si>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</si>
  <si>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</si>
  <si>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</si>
  <si>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</si>
  <si>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</si>
  <si>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</si>
  <si>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</si>
  <si>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</si>
  <si>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</si>
  <si>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</si>
  <si>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</si>
  <si>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</si>
  <si>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</si>
  <si>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</si>
  <si>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</si>
  <si>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</si>
  <si>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</si>
  <si>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</si>
  <si>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</si>
  <si>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</si>
  <si>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</si>
  <si>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</si>
  <si>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</si>
  <si>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</si>
  <si>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</si>
  <si>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</si>
  <si>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</si>
  <si>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</si>
  <si>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</si>
  <si>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</si>
  <si>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</si>
  <si>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</si>
  <si>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</si>
  <si>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</si>
  <si>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</si>
  <si>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</si>
  <si>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</si>
  <si>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</si>
  <si>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</si>
  <si>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</si>
  <si>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</si>
  <si>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</si>
  <si>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</si>
  <si>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</si>
  <si>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</si>
  <si>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</si>
  <si>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</si>
  <si>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</si>
  <si>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</si>
  <si>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</si>
  <si>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</si>
  <si>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</si>
  <si>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</si>
  <si>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</si>
  <si>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</si>
  <si>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</si>
  <si>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</si>
  <si>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</si>
  <si>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</si>
  <si>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</si>
  <si>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</si>
  <si>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</si>
  <si>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</si>
  <si>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</si>
  <si>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</si>
  <si>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</si>
  <si>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</si>
  <si>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</si>
  <si>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</si>
  <si>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</si>
  <si>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</si>
  <si>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</si>
  <si>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</si>
  <si>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</si>
  <si>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</si>
  <si>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</si>
  <si>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</si>
  <si>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</si>
  <si>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</si>
  <si>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</si>
  <si>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</si>
  <si>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</si>
  <si>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</si>
  <si>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</si>
  <si>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</si>
  <si>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</si>
  <si>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</si>
  <si>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</si>
  <si>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</si>
  <si>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</si>
  <si>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</si>
  <si>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</si>
  <si>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</si>
  <si>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</si>
  <si>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</si>
  <si>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</si>
  <si>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</si>
  <si>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</si>
  <si>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</si>
  <si>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</si>
  <si>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</si>
  <si>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</si>
  <si>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</si>
  <si>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</si>
  <si>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</si>
  <si>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</si>
  <si>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</si>
  <si>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</si>
  <si>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</si>
  <si>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</si>
  <si>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</si>
  <si>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</si>
  <si>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</si>
  <si>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</si>
  <si>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</si>
  <si>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</si>
  <si>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</si>
  <si>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</si>
  <si>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</si>
  <si>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</si>
  <si>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</si>
  <si>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</si>
  <si>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</si>
  <si>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</si>
  <si>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</si>
  <si>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</si>
  <si>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</si>
  <si>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</si>
  <si>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</si>
  <si>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</si>
  <si>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</si>
  <si>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</si>
  <si>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</si>
  <si>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</si>
  <si>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</si>
  <si>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</si>
  <si>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</si>
  <si>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</si>
  <si>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</si>
  <si>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</si>
  <si>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</si>
  <si>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</si>
  <si>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</si>
  <si>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</si>
  <si>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</si>
  <si>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</si>
  <si>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</si>
  <si>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</si>
  <si>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</si>
  <si>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</si>
  <si>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</si>
  <si>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</si>
  <si>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</si>
  <si>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</si>
  <si>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</si>
  <si>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</si>
  <si>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</si>
  <si>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</si>
  <si>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</si>
  <si>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</si>
  <si>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</si>
  <si>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</si>
  <si>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</si>
  <si>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</si>
  <si>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</si>
  <si>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</si>
  <si>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</si>
  <si>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</si>
  <si>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</si>
  <si>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</si>
  <si>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</si>
  <si>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</si>
  <si>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</si>
  <si>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</si>
  <si>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</si>
  <si>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</si>
  <si>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</si>
  <si>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</si>
  <si>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</si>
  <si>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</si>
  <si>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</si>
  <si>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</si>
  <si>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</si>
  <si>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</si>
  <si>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</si>
  <si>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</si>
  <si>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</si>
  <si>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</si>
  <si>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</si>
  <si>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</si>
  <si>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</si>
  <si>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</si>
  <si>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</si>
  <si>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</si>
  <si>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</si>
  <si>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</si>
  <si>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</si>
  <si>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</si>
  <si>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</si>
  <si>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</si>
  <si>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</si>
  <si>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</si>
  <si>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</si>
  <si>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</si>
  <si>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</si>
  <si>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</si>
  <si>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</si>
  <si>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</si>
  <si>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</si>
  <si>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</si>
  <si>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</si>
  <si>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</si>
  <si>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</si>
  <si>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</si>
  <si>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</si>
  <si>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</si>
  <si>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</si>
  <si>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</si>
  <si>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</si>
  <si>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</si>
  <si>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</si>
  <si>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</si>
  <si>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</si>
  <si>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</si>
  <si>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</si>
  <si>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</si>
  <si>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</si>
  <si>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</si>
  <si>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</si>
  <si>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</si>
  <si>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</si>
  <si>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</si>
  <si>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</si>
  <si>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</si>
  <si>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</si>
  <si>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</si>
  <si>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</si>
  <si>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</si>
  <si>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</si>
  <si>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</si>
  <si>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</si>
  <si>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</si>
  <si>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</si>
  <si>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</si>
  <si>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</si>
  <si>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</si>
  <si>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</si>
  <si>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</si>
  <si>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</si>
  <si>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</si>
  <si>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</si>
  <si>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</si>
  <si>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</si>
  <si>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</si>
  <si>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</si>
  <si>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</si>
  <si>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</si>
  <si>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</si>
  <si>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</si>
  <si>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</si>
  <si>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</si>
  <si>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</si>
  <si>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</si>
  <si>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</si>
  <si>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</si>
  <si>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</si>
  <si>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</si>
  <si>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</si>
  <si>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</si>
  <si>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</si>
  <si>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</si>
  <si>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</si>
  <si>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</si>
  <si>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</si>
  <si>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</si>
  <si>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</si>
  <si>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</si>
  <si>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</si>
  <si>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</si>
  <si>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</si>
  <si>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</si>
  <si>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</si>
  <si>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</si>
  <si>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</si>
  <si>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</si>
  <si>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</si>
  <si>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</si>
  <si>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</si>
  <si>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</si>
  <si>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</si>
  <si>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</si>
  <si>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</si>
  <si>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</si>
  <si>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</si>
  <si>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</si>
  <si>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</si>
  <si>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</si>
  <si>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</si>
  <si>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</si>
  <si>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</si>
  <si>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</si>
  <si>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</si>
  <si>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</si>
  <si>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</si>
  <si>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</si>
  <si>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</si>
  <si>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</si>
  <si>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</si>
  <si>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</si>
  <si>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</si>
  <si>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</si>
  <si>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</si>
  <si>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</si>
  <si>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</si>
  <si>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</si>
  <si>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</si>
  <si>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</si>
  <si>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</si>
  <si>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</si>
  <si>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</si>
  <si>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</si>
  <si>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</si>
  <si>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</si>
  <si>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</si>
  <si>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</si>
  <si>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</si>
  <si>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</si>
  <si>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</si>
  <si>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</si>
  <si>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</si>
  <si>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</si>
  <si>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</si>
  <si>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</si>
  <si>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</si>
  <si>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</si>
  <si>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</si>
  <si>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</si>
  <si>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</si>
  <si>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</si>
  <si>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</si>
  <si>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</si>
  <si>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</si>
  <si>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</si>
  <si>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</si>
  <si>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</si>
  <si>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</si>
  <si>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</si>
  <si>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</si>
  <si>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</si>
  <si>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</si>
  <si>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</si>
  <si>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</si>
  <si>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</si>
  <si>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</si>
  <si>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</si>
  <si>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</si>
  <si>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</si>
  <si>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</si>
  <si>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</si>
  <si>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</si>
  <si>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</si>
  <si>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</si>
  <si>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</si>
  <si>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</si>
  <si>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</si>
  <si>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</si>
  <si>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</si>
  <si>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</si>
  <si>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</si>
  <si>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</si>
  <si>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</si>
  <si>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</si>
  <si>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</si>
  <si>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</si>
  <si>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</si>
  <si>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</si>
  <si>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</si>
  <si>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</si>
  <si>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</si>
  <si>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</si>
  <si>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</si>
  <si>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</si>
  <si>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</si>
  <si>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</si>
  <si>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</si>
  <si>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</si>
  <si>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</si>
  <si>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</si>
  <si>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</si>
  <si>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</si>
  <si>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</si>
  <si>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</si>
  <si>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</si>
  <si>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</si>
  <si>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</si>
  <si>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</si>
  <si>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</si>
  <si>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</si>
  <si>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</si>
  <si>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</si>
  <si>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</si>
  <si>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</si>
  <si>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</si>
  <si>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</si>
  <si>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</si>
  <si>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</si>
  <si>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</si>
  <si>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</si>
  <si>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</si>
  <si>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</si>
  <si>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</si>
  <si>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</si>
  <si>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</si>
  <si>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</si>
  <si>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</si>
  <si>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</si>
  <si>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</si>
  <si>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</si>
  <si>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</si>
  <si>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</si>
  <si>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</si>
  <si>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</si>
  <si>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</si>
  <si>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</si>
  <si>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</si>
  <si>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</si>
  <si>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</si>
  <si>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</si>
  <si>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</si>
  <si>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</si>
  <si>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</si>
  <si>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</si>
  <si>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</si>
  <si>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</si>
  <si>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</si>
  <si>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</si>
  <si>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</si>
  <si>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</si>
  <si>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</si>
  <si>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</si>
  <si>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</si>
  <si>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</si>
  <si>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</si>
  <si>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</si>
  <si>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</si>
  <si>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</si>
  <si>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</si>
  <si>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</si>
  <si>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</si>
  <si>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</si>
  <si>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</si>
  <si>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</si>
  <si>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</si>
  <si>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</si>
  <si>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</si>
  <si>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</si>
  <si>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</si>
  <si>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</si>
  <si>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</si>
  <si>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</si>
  <si>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</si>
  <si>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</si>
  <si>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</si>
  <si>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</si>
  <si>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</si>
  <si>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</si>
  <si>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</si>
  <si>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</si>
  <si>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</si>
  <si>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</si>
  <si>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</si>
  <si>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</si>
  <si>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</si>
  <si>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</si>
  <si>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</si>
  <si>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</si>
  <si>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</si>
  <si>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</si>
  <si>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</si>
  <si>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</si>
  <si>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</si>
  <si>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</si>
  <si>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</si>
  <si>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</si>
  <si>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</si>
  <si>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</si>
  <si>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</si>
  <si>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</si>
  <si>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</si>
  <si>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</si>
  <si>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</si>
  <si>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</si>
  <si>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</si>
  <si>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</si>
  <si>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</si>
  <si>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</si>
  <si>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</si>
  <si>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</si>
  <si>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</si>
  <si>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</si>
  <si>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</si>
  <si>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</si>
  <si>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</si>
  <si>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</si>
  <si>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</si>
  <si>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</si>
  <si>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</si>
  <si>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</si>
  <si>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</si>
  <si>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</si>
  <si>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</si>
  <si>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</si>
  <si>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</si>
  <si>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</si>
  <si>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</si>
  <si>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</si>
  <si>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</si>
  <si>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</si>
  <si>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</si>
  <si>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</si>
  <si>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</si>
  <si>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</si>
  <si>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</si>
  <si>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</si>
  <si>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</si>
  <si>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</si>
  <si>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</si>
  <si>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</si>
  <si>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</si>
  <si>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</si>
  <si>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</si>
  <si>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</si>
  <si>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</si>
  <si>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</si>
  <si>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</si>
  <si>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</si>
  <si>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</si>
  <si>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</si>
  <si>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</si>
  <si>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</si>
  <si>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</si>
  <si>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</si>
  <si>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</si>
  <si>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</si>
  <si>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</si>
  <si>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</si>
  <si>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</si>
  <si>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</si>
  <si>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</si>
  <si>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</si>
  <si>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</si>
  <si>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</si>
  <si>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</si>
  <si>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</si>
  <si>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</si>
  <si>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</si>
  <si>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</si>
  <si>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</si>
  <si>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</si>
  <si>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</si>
  <si>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</si>
  <si>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</si>
  <si>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</si>
  <si>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</si>
  <si>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</si>
  <si>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</si>
  <si>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</si>
  <si>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</si>
  <si>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</si>
  <si>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</si>
  <si>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</si>
  <si>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</si>
  <si>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</si>
  <si>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</si>
  <si>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</si>
  <si>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</si>
  <si>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</si>
  <si>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</si>
  <si>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</si>
  <si>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</si>
  <si>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</si>
  <si>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</si>
  <si>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</si>
  <si>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</si>
  <si>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</si>
  <si>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</si>
  <si>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</si>
  <si>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</si>
  <si>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</si>
  <si>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</si>
  <si>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</si>
  <si>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</si>
  <si>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</si>
  <si>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</si>
  <si>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</si>
  <si>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</si>
  <si>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</si>
  <si>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</si>
  <si>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</si>
  <si>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</si>
  <si>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</si>
  <si>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</si>
  <si>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</si>
  <si>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</si>
  <si>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</si>
  <si>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</si>
  <si>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</si>
  <si>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</si>
  <si>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</si>
  <si>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</si>
  <si>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</si>
  <si>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</si>
  <si>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</si>
  <si>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</si>
  <si>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</si>
  <si>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</si>
  <si>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</si>
  <si>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</si>
  <si>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</si>
  <si>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</si>
  <si>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</si>
  <si>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</si>
  <si>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</si>
  <si>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</si>
  <si>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</si>
  <si>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</si>
  <si>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</si>
  <si>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</si>
  <si>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</si>
  <si>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</si>
  <si>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</si>
  <si>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</si>
  <si>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</si>
  <si>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</si>
  <si>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</si>
  <si>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</si>
  <si>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</si>
  <si>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</si>
  <si>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</si>
  <si>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</si>
  <si>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</si>
  <si>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</si>
  <si>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</si>
  <si>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</si>
  <si>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</si>
  <si>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</si>
  <si>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</si>
  <si>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</si>
  <si>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</si>
  <si>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</si>
  <si>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</si>
  <si>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</si>
  <si>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</si>
  <si>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</si>
  <si>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</si>
  <si>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</si>
  <si>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</si>
  <si>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</si>
  <si>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</si>
  <si>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</si>
  <si>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</si>
  <si>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</si>
  <si>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</si>
  <si>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</si>
  <si>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</si>
  <si>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</si>
  <si>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</si>
  <si>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</si>
  <si>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</si>
  <si>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</si>
  <si>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</si>
  <si>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</si>
  <si>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</si>
  <si>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</si>
  <si>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</si>
  <si>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</si>
  <si>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</si>
  <si>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</si>
  <si>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</si>
  <si>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</si>
  <si>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</si>
  <si>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</si>
  <si>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</si>
  <si>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</si>
  <si>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</si>
  <si>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</si>
  <si>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</si>
  <si>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</si>
  <si>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</si>
  <si>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</si>
  <si>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</si>
  <si>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</si>
  <si>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</si>
  <si>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</si>
  <si>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</si>
  <si>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</si>
  <si>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</si>
  <si>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</si>
  <si>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</si>
  <si>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</si>
  <si>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</si>
  <si>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</si>
  <si>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</si>
  <si>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</si>
  <si>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</si>
  <si>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</si>
  <si>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</si>
  <si>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</si>
  <si>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</si>
  <si>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</si>
  <si>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</si>
  <si>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</si>
  <si>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</si>
  <si>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</si>
  <si>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</si>
  <si>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</si>
  <si>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</si>
  <si>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</si>
  <si>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</si>
  <si>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</si>
  <si>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</si>
  <si>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</si>
  <si>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</si>
  <si>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</si>
  <si>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</si>
  <si>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</si>
  <si>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</si>
  <si>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</si>
  <si>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</si>
  <si>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</si>
  <si>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</si>
  <si>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</si>
  <si>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</si>
  <si>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</si>
  <si>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</si>
  <si>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</si>
  <si>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</si>
  <si>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</si>
  <si>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</si>
  <si>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</si>
  <si>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</si>
  <si>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</si>
  <si>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</si>
  <si>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</si>
  <si>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</si>
  <si>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</si>
  <si>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</si>
  <si>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</si>
  <si>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</si>
  <si>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</si>
  <si>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</si>
  <si>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</si>
  <si>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</si>
  <si>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</si>
  <si>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</si>
  <si>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</si>
  <si>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</si>
  <si>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</si>
  <si>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</si>
  <si>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</si>
  <si>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</si>
  <si>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</si>
  <si>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</si>
  <si>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</si>
  <si>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</si>
  <si>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</si>
  <si>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</si>
  <si>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</si>
  <si>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</si>
  <si>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</si>
  <si>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</si>
  <si>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</si>
  <si>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</si>
  <si>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</si>
  <si>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</si>
  <si>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</si>
  <si>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</si>
  <si>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</si>
  <si>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</si>
  <si>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</si>
  <si>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</si>
  <si>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</si>
  <si>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</si>
  <si>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</si>
  <si>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</si>
  <si>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</si>
  <si>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</si>
  <si>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</si>
  <si>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</si>
  <si>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</si>
  <si>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</si>
  <si>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</si>
  <si>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</si>
  <si>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</si>
  <si>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</si>
  <si>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</si>
  <si>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</si>
  <si>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</si>
  <si>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</si>
  <si>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</si>
  <si>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</si>
  <si>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</si>
  <si>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</si>
  <si>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</si>
  <si>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</si>
  <si>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</si>
  <si>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</si>
  <si>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</si>
  <si>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</si>
  <si>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</si>
  <si>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</si>
  <si>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</si>
  <si>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</si>
  <si>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</si>
  <si>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</si>
  <si>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</si>
  <si>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</si>
  <si>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</si>
  <si>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</si>
  <si>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</si>
  <si>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</si>
  <si>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</si>
  <si>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</si>
  <si>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</si>
  <si>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</si>
  <si>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</si>
  <si>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</si>
  <si>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</si>
  <si>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</si>
  <si>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</si>
  <si>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</si>
  <si>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</si>
  <si>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</si>
  <si>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</si>
  <si>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</si>
  <si>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</si>
  <si>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</si>
  <si>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</si>
  <si>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</si>
  <si>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</si>
  <si>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</si>
  <si>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</si>
  <si>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</si>
  <si>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</si>
  <si>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</si>
  <si>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</si>
  <si>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</si>
  <si>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</si>
  <si>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</si>
  <si>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</si>
  <si>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</si>
  <si>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</si>
  <si>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</si>
  <si>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</si>
  <si>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</si>
  <si>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</si>
  <si>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</si>
  <si>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</si>
  <si>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</si>
  <si>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</si>
  <si>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</si>
  <si>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</si>
  <si>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</si>
  <si>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</si>
  <si>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</si>
  <si>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</si>
  <si>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</si>
  <si>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</si>
  <si>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</si>
  <si>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</si>
  <si>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</si>
  <si>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</si>
  <si>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</si>
  <si>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</si>
  <si>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</si>
  <si>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</si>
  <si>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</si>
  <si>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</si>
  <si>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</si>
  <si>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</si>
  <si>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</si>
  <si>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</si>
  <si>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</si>
  <si>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</si>
  <si>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</si>
  <si>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</si>
  <si>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</si>
  <si>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</si>
  <si>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</si>
  <si>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</si>
  <si>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</si>
  <si>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</si>
  <si>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</si>
  <si>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</si>
  <si>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</si>
  <si>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</si>
  <si>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</si>
  <si>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</si>
  <si>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</si>
  <si>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</si>
  <si>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</si>
  <si>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</si>
  <si>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</si>
  <si>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</si>
  <si>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</si>
  <si>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</si>
  <si>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</si>
  <si>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</si>
  <si>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</si>
  <si>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</si>
  <si>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</si>
  <si>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</si>
  <si>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</si>
  <si>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</si>
  <si>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</si>
  <si>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</si>
  <si>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</si>
  <si>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</si>
  <si>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</si>
  <si>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</si>
  <si>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</si>
  <si>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</si>
  <si>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</si>
  <si>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</si>
  <si>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</si>
  <si>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</si>
  <si>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</si>
  <si>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</si>
  <si>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</si>
  <si>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</si>
  <si>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</si>
  <si>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</si>
  <si>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</si>
  <si>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</si>
  <si>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</si>
  <si>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</si>
  <si>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</si>
  <si>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</si>
  <si>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</si>
  <si>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</si>
  <si>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</si>
  <si>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</si>
  <si>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</si>
  <si>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</si>
  <si>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</si>
  <si>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</si>
  <si>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</si>
  <si>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</si>
  <si>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</si>
  <si>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</si>
  <si>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</si>
  <si>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</si>
  <si>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</si>
  <si>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</si>
  <si>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</si>
  <si>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</si>
  <si>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</si>
  <si>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</si>
  <si>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</si>
  <si>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</si>
  <si>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</si>
  <si>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</si>
  <si>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</si>
  <si>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</si>
  <si>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</si>
  <si>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</si>
  <si>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</si>
  <si>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</si>
  <si>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</si>
  <si>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</si>
  <si>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</si>
  <si>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</si>
  <si>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</si>
  <si>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</si>
  <si>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</si>
  <si>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</si>
  <si>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</si>
  <si>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</si>
  <si>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</si>
  <si>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</si>
  <si>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</si>
  <si>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</si>
  <si>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</si>
  <si>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</si>
  <si>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</si>
  <si>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</si>
  <si>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</si>
  <si>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</si>
  <si>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</si>
  <si>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</si>
  <si>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</si>
  <si>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</si>
  <si>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</si>
  <si>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</si>
  <si>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</si>
  <si>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</si>
  <si>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</si>
  <si>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</si>
  <si>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</si>
  <si>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</si>
  <si>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</si>
  <si>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</si>
  <si>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</si>
  <si>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</si>
  <si>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</si>
  <si>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</si>
  <si>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</si>
  <si>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</si>
  <si>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</si>
  <si>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</si>
  <si>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</si>
  <si>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</si>
  <si>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</si>
  <si>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</si>
  <si>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</si>
  <si>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</si>
  <si>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</si>
  <si>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</si>
  <si>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</si>
  <si>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</si>
  <si>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</si>
  <si>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</si>
  <si>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</si>
  <si>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</si>
  <si>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</si>
  <si>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</si>
  <si>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</si>
  <si>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</si>
  <si>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</si>
  <si>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</si>
  <si>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</si>
  <si>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</si>
  <si>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</si>
  <si>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</si>
  <si>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</si>
  <si>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</si>
  <si>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</si>
  <si>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</si>
  <si>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</si>
  <si>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</si>
  <si>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</si>
  <si>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</si>
  <si>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</si>
  <si>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</si>
  <si>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</si>
  <si>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</si>
  <si>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</si>
  <si>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</si>
  <si>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</si>
  <si>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</si>
  <si>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</si>
  <si>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</si>
  <si>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</si>
  <si>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</si>
  <si>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</si>
  <si>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</si>
  <si>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</si>
  <si>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</si>
  <si>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</si>
  <si>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</si>
  <si>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</si>
  <si>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</si>
  <si>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</si>
  <si>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</si>
  <si>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</si>
  <si>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</si>
  <si>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</si>
  <si>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</si>
  <si>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</si>
  <si>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</si>
  <si>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</si>
  <si>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</si>
  <si>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</si>
  <si>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</si>
  <si>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</si>
  <si>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</si>
  <si>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</si>
  <si>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</si>
  <si>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</si>
  <si>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</si>
  <si>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</si>
  <si>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</si>
  <si>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</si>
  <si>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</si>
  <si>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</si>
  <si>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</si>
  <si>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</si>
  <si>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</si>
  <si>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</si>
  <si>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</si>
  <si>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</si>
  <si>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</si>
  <si>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</si>
  <si>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</si>
  <si>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</si>
  <si>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</si>
  <si>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</si>
  <si>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</si>
  <si>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</si>
  <si>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</si>
  <si>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</si>
  <si>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</si>
  <si>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</si>
  <si>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</si>
  <si>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</si>
  <si>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</si>
  <si>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</si>
  <si>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</si>
  <si>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</si>
  <si>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</si>
  <si>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</si>
  <si>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</si>
  <si>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</si>
  <si>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</si>
  <si>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</si>
  <si>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</si>
  <si>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</si>
  <si>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</si>
  <si>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</si>
  <si>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</si>
  <si>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</si>
  <si>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</si>
  <si>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</si>
  <si>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</si>
  <si>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</si>
  <si>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</si>
  <si>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</si>
  <si>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</si>
  <si>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</si>
  <si>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</si>
  <si>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</si>
  <si>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</si>
  <si>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</si>
  <si>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</si>
  <si>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</si>
  <si>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</si>
  <si>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</si>
  <si>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</si>
  <si>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</si>
  <si>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</si>
  <si>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</si>
  <si>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</si>
  <si>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</si>
  <si>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</si>
  <si>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</si>
  <si>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</si>
  <si>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</si>
  <si>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</si>
  <si>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</si>
  <si>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</si>
  <si>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</si>
  <si>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</si>
  <si>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</si>
  <si>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</si>
  <si>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</si>
  <si>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</si>
  <si>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</si>
  <si>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</si>
  <si>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</si>
  <si>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</si>
  <si>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</si>
  <si>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</si>
  <si>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</si>
  <si>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</si>
  <si>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</si>
  <si>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</si>
  <si>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</si>
  <si>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</si>
  <si>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</si>
  <si>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</si>
  <si>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</si>
  <si>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</si>
  <si>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</si>
  <si>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</si>
  <si>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</si>
  <si>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</si>
  <si>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</si>
  <si>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</si>
  <si>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</si>
  <si>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</si>
  <si>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</si>
  <si>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</si>
  <si>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</si>
  <si>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</si>
  <si>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</si>
  <si>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</si>
  <si>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</si>
  <si>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</si>
  <si>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</si>
  <si>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</si>
  <si>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</si>
  <si>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</si>
  <si>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</si>
  <si>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</si>
  <si>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</si>
  <si>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</si>
  <si>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</si>
  <si>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</si>
  <si>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</si>
  <si>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</si>
  <si>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</si>
  <si>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</si>
  <si>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</si>
  <si>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</si>
  <si>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</si>
  <si>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</si>
  <si>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</si>
  <si>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</si>
  <si>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</si>
  <si>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</si>
  <si>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</si>
  <si>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</si>
  <si>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</si>
  <si>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</si>
  <si>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</si>
  <si>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</si>
  <si>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</si>
  <si>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</si>
  <si>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</si>
  <si>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</si>
  <si>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</si>
  <si>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</si>
  <si>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</si>
  <si>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</si>
  <si>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</si>
  <si>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</si>
  <si>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</si>
  <si>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</si>
  <si>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</si>
  <si>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</si>
  <si>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</si>
  <si>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</si>
  <si>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</si>
  <si>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</si>
  <si>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</si>
  <si>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</si>
  <si>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</si>
  <si>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</si>
  <si>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</si>
  <si>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</si>
  <si>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</si>
  <si>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</si>
  <si>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</si>
  <si>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</si>
  <si>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</si>
  <si>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</si>
  <si>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</si>
  <si>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</si>
  <si>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</si>
  <si>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</si>
  <si>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</si>
  <si>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</si>
  <si>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</si>
  <si>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</si>
  <si>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</si>
  <si>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</si>
  <si>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</si>
  <si>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</si>
  <si>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</si>
  <si>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</si>
  <si>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</si>
  <si>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</si>
  <si>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</si>
  <si>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</si>
  <si>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</si>
  <si>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</si>
  <si>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</si>
  <si>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</si>
  <si>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</si>
  <si>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</si>
  <si>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</si>
  <si>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</si>
  <si>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</si>
  <si>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</si>
  <si>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</si>
  <si>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</si>
  <si>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</si>
  <si>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</si>
  <si>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</si>
  <si>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</si>
  <si>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</si>
  <si>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</si>
  <si>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</si>
  <si>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</si>
  <si>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</si>
  <si>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</si>
  <si>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</si>
  <si>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</si>
  <si>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</si>
  <si>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</si>
  <si>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</si>
  <si>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</si>
  <si>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</si>
  <si>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</si>
  <si>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</si>
  <si>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</si>
  <si>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</si>
  <si>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</si>
  <si>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</si>
  <si>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</si>
  <si>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</si>
  <si>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</si>
  <si>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</si>
  <si>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</si>
  <si>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</si>
  <si>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</si>
  <si>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</si>
  <si>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</si>
  <si>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</si>
  <si>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</si>
  <si>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</si>
  <si>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</si>
  <si>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</si>
  <si>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</si>
  <si>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</si>
  <si>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</si>
  <si>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</si>
  <si>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</si>
  <si>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</si>
  <si>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</si>
  <si>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</si>
  <si>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</si>
  <si>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</si>
  <si>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</si>
  <si>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</si>
  <si>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</si>
  <si>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</si>
  <si>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</si>
  <si>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</si>
  <si>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</si>
  <si>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</si>
  <si>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</si>
  <si>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</si>
  <si>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</si>
  <si>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</si>
  <si>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</si>
  <si>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</si>
  <si>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</si>
  <si>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</si>
  <si>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</si>
  <si>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</si>
  <si>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</si>
  <si>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</si>
  <si>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</si>
  <si>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</si>
  <si>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</si>
  <si>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</si>
  <si>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</si>
  <si>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</si>
  <si>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</si>
  <si>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</si>
  <si>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</si>
  <si>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</si>
  <si>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</si>
  <si>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</si>
  <si>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</si>
  <si>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</si>
  <si>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</si>
  <si>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</si>
  <si>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</si>
  <si>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</si>
  <si>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</si>
  <si>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</si>
  <si>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</si>
  <si>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</si>
  <si>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</si>
  <si>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</si>
  <si>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</si>
  <si>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</si>
  <si>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</si>
  <si>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</si>
  <si>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</si>
  <si>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</si>
  <si>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</si>
  <si>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</si>
  <si>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</si>
  <si>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</si>
  <si>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</si>
  <si>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</si>
  <si>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</si>
  <si>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</si>
  <si>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</si>
  <si>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</si>
  <si>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</si>
  <si>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</si>
  <si>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</si>
  <si>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</si>
  <si>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</si>
  <si>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</si>
  <si>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</si>
  <si>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</si>
  <si>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</si>
  <si>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</si>
  <si>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</si>
  <si>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</si>
  <si>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</si>
  <si>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</si>
  <si>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</si>
  <si>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</si>
  <si>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</si>
  <si>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</si>
  <si>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</si>
  <si>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</si>
  <si>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</si>
  <si>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</si>
  <si>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</si>
  <si>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</si>
  <si>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</si>
  <si>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</si>
  <si>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</si>
  <si>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</si>
  <si>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</si>
  <si>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</si>
  <si>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</si>
  <si>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</si>
  <si>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</si>
  <si>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</si>
  <si>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</si>
  <si>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</si>
  <si>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</si>
  <si>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</si>
  <si>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</si>
  <si>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</si>
  <si>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</si>
  <si>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</si>
  <si>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</si>
  <si>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</si>
  <si>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</si>
  <si>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</si>
  <si>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</si>
  <si>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</si>
  <si>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</si>
  <si>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</si>
  <si>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</si>
  <si>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</si>
  <si>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</si>
  <si>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</si>
  <si>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</si>
  <si>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</si>
  <si>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</si>
  <si>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</si>
  <si>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</si>
  <si>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</si>
  <si>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</si>
  <si>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</si>
  <si>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</si>
  <si>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</si>
  <si>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</si>
  <si>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</si>
  <si>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</si>
  <si>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</si>
  <si>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</si>
  <si>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</si>
  <si>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</si>
  <si>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</si>
  <si>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</si>
  <si>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</si>
  <si>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</si>
  <si>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</si>
  <si>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</si>
  <si>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</si>
  <si>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</si>
  <si>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</si>
  <si>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</si>
  <si>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</si>
  <si>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</si>
  <si>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</si>
  <si>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</si>
  <si>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</si>
  <si>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</si>
  <si>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</si>
  <si>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</si>
  <si>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</si>
  <si>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</si>
  <si>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</si>
  <si>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</si>
  <si>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</si>
  <si>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</si>
  <si>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</si>
  <si>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</si>
  <si>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</si>
  <si>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</si>
  <si>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</si>
  <si>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</si>
  <si>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</si>
  <si>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</si>
  <si>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</si>
  <si>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</si>
  <si>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</si>
  <si>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</si>
  <si>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</si>
  <si>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</si>
  <si>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</si>
  <si>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</si>
  <si>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</si>
  <si>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</si>
  <si>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</si>
  <si>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</si>
  <si>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</si>
  <si>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</si>
  <si>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</si>
  <si>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</si>
  <si>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</si>
  <si>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</si>
  <si>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</si>
  <si>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</si>
  <si>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</si>
  <si>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</si>
  <si>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</si>
  <si>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</si>
  <si>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</si>
  <si>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</si>
  <si>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</si>
  <si>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</si>
  <si>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</si>
  <si>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</si>
  <si>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</si>
  <si>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</si>
  <si>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</si>
  <si>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</si>
  <si>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</si>
  <si>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</si>
  <si>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</si>
  <si>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</si>
  <si>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</si>
  <si>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</si>
  <si>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</si>
  <si>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</si>
  <si>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</si>
  <si>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</si>
  <si>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</si>
  <si>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</si>
  <si>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</si>
  <si>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</si>
  <si>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</si>
  <si>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</si>
  <si>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</si>
  <si>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</si>
  <si>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</si>
  <si>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</si>
  <si>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</si>
  <si>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</si>
  <si>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</si>
  <si>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</si>
  <si>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</si>
  <si>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</si>
  <si>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</si>
  <si>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</si>
  <si>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</si>
  <si>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</si>
  <si>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</si>
  <si>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</si>
  <si>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</si>
  <si>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</si>
  <si>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</si>
  <si>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</si>
  <si>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</si>
  <si>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</si>
  <si>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</si>
  <si>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</si>
  <si>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</si>
  <si>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</si>
  <si>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</si>
  <si>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</si>
  <si>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</si>
  <si>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</si>
  <si>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</si>
  <si>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</si>
  <si>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</si>
  <si>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</si>
  <si>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</si>
  <si>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</si>
  <si>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</si>
  <si>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</si>
  <si>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</si>
  <si>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</si>
  <si>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</si>
  <si>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</si>
  <si>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</si>
  <si>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</si>
  <si>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</si>
  <si>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</si>
  <si>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</si>
  <si>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</si>
  <si>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</si>
  <si>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</si>
  <si>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</si>
  <si>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</si>
  <si>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</si>
  <si>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</si>
  <si>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</si>
  <si>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</si>
  <si>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</si>
  <si>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</si>
  <si>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</si>
  <si>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</si>
  <si>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</si>
  <si>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</si>
  <si>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</si>
  <si>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</si>
  <si>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</si>
  <si>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</si>
  <si>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</si>
  <si>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</si>
  <si>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</si>
  <si>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</si>
  <si>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</si>
  <si>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</si>
  <si>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</si>
  <si>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</si>
  <si>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</si>
  <si>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</si>
  <si>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</si>
  <si>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</si>
  <si>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</si>
  <si>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</si>
  <si>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</si>
  <si>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</si>
  <si>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</si>
  <si>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</si>
  <si>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</si>
  <si>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</si>
  <si>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</si>
  <si>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</si>
  <si>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</si>
  <si>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</si>
  <si>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</si>
  <si>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</si>
  <si>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</si>
  <si>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</si>
  <si>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</si>
  <si>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</si>
  <si>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</si>
  <si>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</si>
  <si>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</si>
  <si>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</si>
  <si>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</si>
  <si>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</si>
  <si>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</si>
  <si>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</si>
  <si>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</si>
  <si>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</si>
  <si>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</si>
  <si>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</si>
  <si>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</si>
  <si>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</si>
  <si>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</si>
  <si>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</si>
  <si>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</si>
  <si>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</si>
  <si>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</si>
  <si>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</si>
  <si>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</si>
  <si>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</si>
  <si>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</si>
  <si>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</si>
  <si>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</si>
  <si>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</si>
  <si>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</si>
  <si>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</si>
  <si>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</si>
  <si>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</si>
  <si>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</si>
  <si>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</si>
  <si>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</si>
  <si>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</si>
  <si>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</si>
  <si>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</si>
  <si>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</si>
  <si>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</si>
  <si>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</si>
  <si>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</si>
  <si>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</si>
  <si>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</si>
  <si>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</si>
  <si>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</si>
  <si>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</si>
  <si>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</si>
  <si>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</si>
  <si>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</si>
  <si>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</si>
  <si>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</si>
  <si>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</si>
  <si>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</si>
  <si>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</si>
  <si>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</si>
  <si>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</si>
  <si>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</si>
  <si>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</si>
  <si>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</si>
  <si>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</si>
  <si>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</si>
  <si>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</si>
  <si>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</si>
  <si>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</si>
  <si>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</si>
  <si>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</si>
  <si>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</si>
  <si>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</si>
  <si>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</si>
  <si>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</si>
  <si>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</si>
  <si>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</si>
  <si>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</si>
  <si>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</si>
  <si>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</si>
  <si>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</si>
  <si>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</si>
  <si>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</si>
  <si>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</si>
  <si>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</si>
  <si>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</si>
  <si>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</si>
  <si>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</si>
  <si>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</si>
  <si>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</si>
  <si>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</si>
  <si>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</si>
  <si>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</si>
  <si>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</si>
  <si>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</si>
  <si>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</si>
  <si>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</si>
  <si>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</si>
  <si>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</si>
  <si>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</si>
  <si>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</si>
  <si>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</si>
  <si>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</si>
  <si>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</si>
  <si>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</si>
  <si>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</si>
  <si>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</si>
  <si>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</si>
  <si>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</si>
  <si>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</si>
  <si>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</si>
  <si>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</si>
  <si>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</si>
  <si>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</si>
  <si>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</si>
  <si>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</si>
  <si>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</si>
  <si>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</si>
  <si>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</si>
  <si>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</si>
  <si>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</si>
  <si>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</si>
  <si>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</si>
  <si>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</si>
  <si>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</si>
  <si>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</si>
  <si>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</si>
  <si>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</si>
  <si>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</si>
  <si>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</si>
  <si>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</si>
  <si>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</si>
  <si>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</si>
  <si>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</si>
  <si>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</si>
  <si>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</si>
  <si>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</si>
  <si>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</si>
  <si>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</si>
  <si>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</si>
  <si>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</si>
  <si>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</si>
  <si>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</si>
  <si>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</si>
  <si>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</si>
  <si>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</si>
  <si>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</si>
  <si>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</si>
  <si>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</si>
  <si>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</si>
  <si>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</si>
  <si>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</si>
  <si>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</si>
  <si>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</si>
  <si>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</si>
  <si>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</si>
  <si>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</si>
  <si>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</si>
  <si>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</si>
  <si>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</si>
  <si>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</si>
  <si>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</si>
  <si>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</si>
  <si>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</si>
  <si>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</si>
  <si>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</si>
  <si>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</si>
  <si>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</si>
  <si>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</si>
  <si>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</si>
  <si>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</si>
  <si>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</si>
  <si>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</si>
  <si>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</si>
  <si>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</si>
  <si>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</si>
  <si>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</si>
  <si>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</si>
  <si>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</si>
  <si>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</si>
  <si>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</si>
  <si>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</si>
  <si>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</si>
  <si>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</si>
  <si>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</si>
  <si>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</si>
  <si>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</si>
  <si>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</si>
  <si>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</si>
  <si>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</si>
  <si>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</si>
  <si>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</si>
  <si>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</si>
  <si>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</si>
  <si>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</si>
  <si>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</si>
  <si>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</si>
  <si>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</si>
  <si>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</si>
  <si>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</si>
  <si>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</si>
  <si>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</si>
  <si>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</si>
  <si>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</si>
  <si>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</si>
  <si>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</si>
  <si>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</si>
  <si>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</si>
  <si>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</si>
  <si>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</si>
  <si>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</si>
  <si>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</si>
  <si>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</si>
  <si>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</si>
  <si>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</si>
  <si>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</si>
  <si>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</si>
  <si>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</si>
  <si>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</si>
  <si>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</si>
  <si>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</si>
  <si>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</si>
  <si>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</si>
  <si>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</si>
  <si>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</si>
  <si>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</si>
  <si>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</si>
  <si>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</si>
  <si>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</si>
  <si>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</si>
  <si>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</si>
  <si>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</si>
  <si>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</si>
  <si>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</si>
  <si>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</si>
  <si>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</si>
  <si>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</si>
  <si>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</si>
  <si>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</si>
  <si>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</si>
  <si>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</si>
  <si>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</si>
  <si>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</si>
  <si>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</si>
  <si>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</si>
  <si>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</si>
  <si>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</si>
  <si>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</si>
  <si>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</si>
  <si>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</si>
  <si>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</si>
  <si>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</si>
  <si>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</si>
  <si>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</si>
  <si>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</si>
  <si>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</si>
  <si>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</si>
  <si>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</si>
  <si>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</si>
  <si>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</si>
  <si>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</si>
  <si>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</si>
  <si>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</si>
  <si>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</si>
  <si>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</si>
  <si>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</si>
  <si>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</si>
  <si>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</si>
  <si>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</si>
  <si>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</si>
  <si>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</si>
  <si>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</si>
  <si>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</si>
  <si>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</si>
  <si>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</si>
  <si>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</si>
  <si>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</si>
  <si>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</si>
  <si>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</si>
  <si>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</si>
  <si>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</si>
  <si>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</si>
  <si>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</si>
  <si>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</si>
  <si>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</si>
  <si>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</si>
  <si>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</si>
  <si>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</si>
  <si>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</si>
  <si>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</si>
  <si>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</si>
  <si>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</si>
  <si>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</si>
  <si>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</si>
  <si>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</si>
  <si>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</si>
  <si>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</si>
  <si>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</si>
  <si>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</si>
  <si>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</si>
  <si>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</si>
  <si>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</si>
  <si>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</si>
  <si>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</si>
  <si>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</si>
  <si>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</si>
  <si>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</si>
  <si>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</si>
  <si>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</si>
  <si>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</si>
  <si>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</si>
  <si>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</si>
  <si>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</si>
  <si>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</si>
  <si>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</si>
  <si>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</si>
  <si>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</si>
  <si>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</si>
  <si>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</si>
  <si>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</si>
  <si>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</si>
  <si>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</si>
  <si>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</si>
  <si>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</si>
  <si>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</si>
  <si>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</si>
  <si>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</si>
  <si>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</si>
  <si>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</si>
  <si>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</si>
  <si>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</si>
  <si>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</si>
  <si>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</si>
  <si>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</si>
  <si>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</si>
  <si>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</si>
  <si>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</si>
  <si>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</si>
  <si>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</si>
  <si>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</si>
  <si>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</si>
  <si>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</si>
  <si>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</si>
  <si>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</si>
  <si>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</si>
  <si>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</si>
  <si>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</si>
  <si>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</si>
  <si>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</si>
  <si>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</si>
  <si>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</si>
  <si>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</si>
  <si>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</si>
  <si>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</si>
  <si>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</si>
  <si>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</si>
  <si>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</si>
  <si>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</si>
  <si>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</si>
  <si>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</si>
  <si>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</si>
  <si>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</si>
  <si>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</si>
  <si>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</si>
  <si>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</si>
  <si>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</si>
  <si>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</si>
  <si>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</si>
  <si>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</si>
  <si>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</si>
  <si>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</si>
  <si>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</si>
  <si>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</si>
  <si>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</si>
  <si>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</si>
  <si>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</si>
  <si>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</si>
  <si>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</si>
  <si>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</si>
  <si>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</si>
  <si>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</si>
  <si>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</si>
  <si>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</si>
  <si>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</si>
  <si>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</si>
  <si>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</si>
  <si>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</si>
  <si>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</si>
  <si>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</si>
  <si>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</si>
  <si>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</si>
  <si>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</si>
  <si>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</si>
  <si>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</si>
  <si>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</si>
  <si>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</si>
  <si>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</si>
  <si>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</si>
  <si>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</si>
  <si>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</si>
  <si>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</si>
  <si>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</si>
  <si>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</si>
  <si>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</si>
  <si>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</si>
  <si>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</si>
  <si>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</si>
  <si>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</si>
  <si>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</si>
  <si>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</si>
  <si>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</si>
  <si>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</si>
  <si>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</si>
  <si>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</si>
  <si>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</si>
  <si>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</si>
  <si>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</si>
  <si>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</si>
  <si>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</si>
  <si>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</si>
  <si>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</si>
  <si>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</si>
  <si>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</si>
  <si>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</si>
  <si>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</si>
  <si>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</si>
  <si>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</si>
  <si>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</si>
  <si>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</si>
  <si>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</si>
  <si>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</si>
  <si>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</si>
  <si>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</si>
  <si>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</si>
  <si>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</si>
  <si>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</si>
  <si>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</si>
  <si>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</si>
  <si>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</si>
  <si>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</si>
  <si>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</si>
  <si>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</si>
  <si>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</si>
  <si>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</si>
  <si>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</si>
  <si>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</si>
  <si>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</si>
  <si>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</si>
  <si>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</si>
  <si>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</si>
  <si>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</si>
  <si>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</si>
  <si>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</si>
  <si>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</si>
  <si>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</si>
  <si>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</si>
  <si>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</si>
  <si>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</si>
  <si>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</si>
  <si>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</si>
  <si>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</si>
  <si>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</si>
  <si>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</si>
  <si>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</si>
  <si>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</si>
  <si>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</si>
  <si>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</si>
  <si>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</si>
  <si>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</si>
  <si>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</si>
  <si>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</si>
  <si>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</si>
  <si>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</si>
  <si>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</si>
  <si>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</si>
  <si>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</si>
  <si>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</si>
  <si>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</si>
  <si>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</si>
  <si>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</si>
  <si>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</si>
  <si>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</si>
  <si>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</si>
  <si>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</si>
  <si>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</si>
  <si>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</si>
  <si>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</si>
  <si>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</si>
  <si>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</si>
  <si>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</si>
  <si>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</si>
  <si>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</si>
  <si>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</si>
  <si>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</si>
  <si>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</si>
  <si>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</si>
  <si>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</si>
  <si>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</si>
  <si>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</si>
  <si>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</si>
  <si>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</si>
  <si>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</si>
  <si>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</si>
  <si>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</si>
  <si>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</si>
  <si>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</si>
  <si>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</si>
  <si>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</si>
  <si>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</si>
  <si>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</si>
  <si>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</si>
  <si>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</si>
  <si>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</si>
  <si>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</si>
  <si>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</si>
  <si>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</si>
  <si>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</si>
  <si>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</si>
  <si>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</si>
  <si>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</si>
  <si>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</si>
  <si>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</si>
  <si>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</si>
  <si>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</si>
  <si>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</si>
  <si>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</si>
  <si>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</si>
  <si>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</si>
  <si>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</si>
  <si>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</si>
  <si>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</si>
  <si>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</si>
  <si>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</si>
  <si>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</si>
  <si>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</si>
  <si>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</si>
  <si>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</si>
  <si>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</si>
  <si>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</si>
  <si>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</si>
  <si>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</si>
  <si>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</si>
  <si>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</si>
  <si>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</si>
  <si>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</si>
  <si>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</si>
  <si>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</si>
  <si>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</si>
  <si>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</si>
  <si>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</si>
  <si>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</si>
  <si>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</si>
  <si>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</si>
  <si>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</si>
  <si>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</si>
  <si>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</si>
  <si>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</si>
  <si>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</si>
  <si>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</si>
  <si>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</si>
  <si>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</si>
  <si>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</si>
  <si>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</si>
  <si>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</si>
  <si>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</si>
  <si>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</si>
  <si>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</si>
  <si>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</si>
  <si>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</si>
  <si>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</si>
  <si>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</si>
  <si>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</si>
  <si>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</si>
  <si>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</si>
  <si>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</si>
  <si>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</si>
  <si>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</si>
  <si>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</si>
  <si>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</si>
  <si>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</si>
  <si>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</si>
  <si>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</si>
  <si>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</si>
  <si>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</si>
  <si>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</si>
  <si>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</si>
  <si>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</si>
  <si>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</si>
  <si>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</si>
  <si>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</si>
  <si>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</si>
  <si>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</si>
  <si>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</si>
  <si>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</si>
  <si>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</si>
  <si>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</si>
  <si>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</si>
  <si>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</si>
  <si>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</si>
  <si>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</si>
  <si>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</si>
  <si>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</si>
  <si>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</si>
  <si>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</si>
  <si>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</si>
  <si>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</si>
  <si>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</si>
  <si>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</si>
  <si>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</si>
  <si>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</si>
  <si>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</si>
  <si>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</si>
  <si>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</si>
  <si>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</si>
  <si>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</si>
  <si>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</si>
  <si>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</si>
  <si>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</si>
  <si>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</si>
  <si>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</si>
  <si>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</si>
  <si>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</si>
  <si>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</si>
  <si>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</si>
  <si>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</si>
  <si>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</si>
  <si>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</si>
  <si>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</si>
  <si>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</si>
  <si>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</si>
  <si>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</si>
  <si>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</si>
  <si>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</si>
  <si>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</si>
  <si>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</si>
  <si>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</si>
  <si>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</si>
  <si>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</si>
  <si>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</si>
  <si>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</si>
  <si>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</si>
  <si>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</si>
  <si>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</si>
  <si>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</si>
  <si>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</si>
  <si>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</si>
  <si>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</si>
  <si>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</si>
  <si>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</si>
  <si>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</si>
  <si>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</si>
  <si>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</si>
  <si>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</si>
  <si>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</si>
  <si>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</si>
  <si>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</si>
  <si>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</si>
  <si>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</si>
  <si>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</si>
  <si>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</si>
  <si>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</si>
  <si>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</si>
  <si>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</si>
  <si>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</si>
  <si>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</si>
  <si>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</si>
  <si>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</si>
  <si>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</si>
  <si>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</si>
  <si>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</si>
  <si>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</si>
  <si>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</si>
  <si>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</si>
  <si>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</si>
  <si>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</si>
  <si>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</si>
  <si>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</si>
  <si>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</si>
  <si>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</si>
  <si>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</si>
  <si>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</si>
  <si>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</si>
  <si>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</si>
  <si>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</si>
  <si>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</si>
  <si>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</si>
  <si>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</si>
  <si>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</si>
  <si>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</si>
  <si>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</si>
  <si>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</si>
  <si>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</si>
  <si>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</si>
  <si>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</si>
  <si>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</si>
  <si>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</si>
  <si>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</si>
  <si>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</si>
  <si>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</si>
  <si>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</si>
  <si>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</si>
  <si>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</si>
  <si>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</si>
  <si>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</si>
  <si>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</si>
  <si>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</si>
  <si>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</si>
  <si>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</si>
  <si>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</si>
  <si>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</si>
  <si>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</si>
  <si>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</si>
  <si>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</si>
  <si>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</si>
  <si>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</si>
  <si>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</si>
  <si>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</si>
  <si>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</si>
  <si>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</si>
  <si>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</si>
  <si>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</si>
  <si>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</si>
  <si>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</si>
  <si>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</si>
  <si>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</si>
  <si>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</si>
  <si>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</si>
  <si>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</si>
  <si>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</si>
  <si>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</si>
  <si>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</si>
  <si>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</si>
  <si>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</si>
  <si>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</si>
  <si>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</si>
  <si>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</si>
  <si>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</si>
  <si>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</si>
  <si>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</si>
  <si>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</si>
  <si>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</si>
  <si>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</si>
  <si>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</si>
  <si>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</si>
  <si>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</si>
  <si>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</si>
  <si>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</si>
  <si>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</si>
  <si>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</si>
  <si>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</si>
  <si>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</si>
  <si>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</si>
  <si>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</si>
  <si>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</si>
  <si>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</si>
  <si>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</si>
  <si>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</si>
  <si>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</si>
  <si>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</si>
  <si>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</si>
  <si>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</si>
  <si>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</si>
  <si>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</si>
  <si>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</si>
  <si>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</si>
  <si>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</si>
  <si>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</si>
  <si>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</si>
  <si>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</si>
  <si>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</si>
  <si>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</si>
  <si>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</si>
  <si>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</si>
  <si>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</si>
  <si>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</si>
  <si>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</si>
  <si>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</si>
  <si>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</si>
  <si>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</si>
  <si>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</si>
  <si>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</si>
  <si>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</si>
  <si>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</si>
  <si>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</si>
  <si>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</si>
  <si>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</si>
  <si>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</si>
  <si>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</si>
  <si>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</si>
  <si>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</si>
  <si>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</si>
  <si>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</si>
  <si>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</si>
  <si>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</si>
  <si>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</si>
  <si>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</si>
  <si>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</si>
  <si>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</si>
  <si>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</si>
  <si>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</si>
  <si>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</si>
  <si>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</si>
  <si>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</si>
  <si>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</si>
  <si>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</si>
  <si>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</si>
  <si>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</si>
  <si>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</si>
  <si>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</si>
  <si>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</si>
  <si>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</si>
  <si>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</si>
  <si>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</si>
  <si>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</si>
  <si>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</si>
  <si>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</si>
  <si>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</si>
  <si>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</si>
  <si>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</si>
  <si>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</si>
  <si>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</si>
  <si>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</si>
  <si>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</si>
  <si>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</si>
  <si>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</si>
  <si>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</si>
  <si>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</si>
  <si>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</si>
  <si>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</si>
  <si>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</si>
  <si>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</si>
  <si>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</si>
  <si>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</si>
  <si>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</si>
  <si>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</si>
  <si>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</si>
  <si>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</si>
  <si>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</si>
  <si>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</si>
  <si>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</si>
  <si>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</si>
  <si>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</si>
  <si>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</si>
  <si>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</si>
  <si>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</si>
  <si>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</si>
  <si>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</si>
  <si>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</si>
  <si>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</si>
  <si>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</si>
  <si>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</si>
  <si>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</si>
  <si>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</si>
  <si>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</si>
  <si>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</si>
  <si>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</si>
  <si>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</si>
  <si>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</si>
  <si>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</si>
  <si>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</si>
  <si>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</si>
  <si>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</si>
  <si>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</si>
  <si>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</si>
  <si>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</si>
  <si>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</si>
  <si>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</si>
  <si>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</si>
  <si>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</si>
  <si>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</si>
  <si>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</si>
  <si>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</si>
  <si>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</si>
  <si>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</si>
  <si>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</si>
  <si>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</si>
  <si>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</si>
  <si>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</si>
  <si>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</si>
  <si>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</si>
  <si>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</si>
  <si>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</si>
  <si>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</si>
  <si>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</si>
  <si>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</si>
  <si>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</si>
  <si>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</si>
  <si>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</si>
  <si>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</si>
  <si>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</si>
  <si>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</si>
  <si>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</si>
  <si>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</si>
  <si>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</si>
  <si>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</si>
  <si>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</si>
  <si>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</si>
  <si>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</si>
  <si>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</si>
  <si>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</si>
  <si>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</si>
  <si>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</si>
  <si>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</si>
  <si>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</si>
  <si>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</si>
  <si>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</si>
  <si>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</si>
  <si>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</si>
  <si>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</si>
  <si>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</si>
  <si>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</si>
  <si>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</si>
  <si>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</si>
  <si>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</si>
  <si>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</si>
  <si>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</si>
  <si>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</si>
  <si>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</si>
  <si>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</si>
  <si>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</si>
  <si>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</si>
  <si>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</si>
  <si>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</si>
  <si>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</si>
  <si>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</si>
  <si>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</si>
  <si>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</si>
  <si>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</si>
  <si>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</si>
  <si>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</si>
  <si>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</si>
  <si>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</si>
  <si>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</si>
  <si>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</si>
  <si>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</si>
  <si>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</si>
  <si>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</si>
  <si>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</si>
  <si>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</si>
  <si>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</si>
  <si>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</si>
  <si>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</si>
  <si>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</si>
  <si>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</si>
  <si>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</si>
  <si>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</si>
  <si>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</si>
  <si>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</si>
  <si>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</si>
  <si>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</si>
  <si>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</si>
  <si>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</si>
  <si>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</si>
  <si>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</si>
  <si>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</si>
  <si>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</si>
  <si>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</si>
  <si>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</si>
  <si>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</si>
  <si>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</si>
  <si>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</si>
  <si>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</si>
  <si>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</si>
  <si>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</si>
  <si>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</si>
  <si>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</si>
  <si>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</si>
  <si>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</si>
  <si>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</si>
  <si>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</si>
  <si>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</si>
  <si>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</si>
  <si>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</si>
  <si>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</si>
  <si>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</si>
  <si>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</si>
  <si>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</si>
  <si>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</si>
  <si>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</si>
  <si>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</si>
  <si>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</si>
  <si>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</si>
  <si>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</si>
  <si>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</si>
  <si>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</si>
  <si>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</si>
  <si>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</si>
  <si>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</si>
  <si>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</si>
  <si>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</si>
  <si>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</si>
  <si>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</si>
  <si>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</si>
  <si>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</si>
  <si>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</si>
  <si>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</si>
  <si>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</si>
  <si>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</si>
  <si>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</si>
  <si>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</si>
  <si>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</si>
  <si>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</si>
  <si>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</si>
  <si>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</si>
  <si>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</si>
  <si>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</si>
  <si>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</si>
  <si>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</si>
  <si>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</si>
  <si>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</si>
  <si>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</si>
  <si>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</si>
  <si>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</si>
  <si>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</si>
  <si>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</si>
  <si>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</si>
  <si>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</si>
  <si>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</si>
  <si>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</si>
  <si>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</si>
  <si>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</si>
  <si>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</si>
  <si>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</si>
  <si>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</si>
  <si>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</si>
  <si>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</si>
  <si>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</si>
  <si>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</si>
  <si>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</si>
  <si>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</si>
  <si>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</si>
  <si>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</si>
  <si>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</si>
  <si>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</si>
  <si>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</si>
  <si>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</si>
  <si>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</si>
  <si>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</si>
  <si>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</si>
  <si>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</si>
  <si>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</si>
  <si>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</si>
  <si>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</si>
  <si>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</si>
  <si>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</si>
  <si>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</si>
  <si>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</si>
  <si>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</si>
  <si>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</si>
  <si>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</si>
  <si>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</si>
  <si>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</si>
  <si>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</si>
  <si>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</si>
  <si>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</si>
  <si>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</si>
  <si>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</si>
  <si>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</si>
  <si>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</si>
  <si>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</si>
  <si>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</si>
  <si>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</si>
  <si>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</si>
  <si>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</si>
  <si>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</si>
  <si>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</si>
  <si>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</si>
  <si>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</si>
  <si>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</si>
  <si>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</si>
  <si>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</si>
  <si>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</si>
  <si>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</si>
  <si>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</si>
  <si>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</si>
  <si>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</si>
  <si>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</si>
  <si>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</si>
  <si>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</si>
  <si>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</si>
  <si>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</si>
  <si>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</si>
  <si>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</si>
  <si>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</si>
  <si>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</si>
  <si>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</si>
  <si>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</si>
  <si>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</si>
  <si>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</si>
  <si>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</si>
  <si>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</si>
  <si>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</si>
  <si>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</si>
  <si>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</si>
  <si>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</si>
  <si>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</si>
  <si>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</si>
  <si>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</si>
  <si>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</si>
  <si>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</si>
  <si>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</si>
  <si>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</si>
  <si>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</si>
  <si>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</si>
  <si>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</si>
  <si>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</si>
  <si>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</si>
  <si>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</si>
  <si>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</si>
  <si>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</si>
  <si>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</si>
  <si>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</si>
  <si>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</si>
  <si>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</si>
  <si>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</si>
  <si>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</si>
  <si>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</si>
  <si>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</si>
  <si>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</si>
  <si>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</si>
  <si>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</si>
  <si>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</si>
  <si>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</si>
  <si>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</si>
  <si>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</si>
  <si>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</si>
  <si>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</si>
  <si>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</si>
  <si>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</si>
  <si>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</si>
  <si>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</si>
  <si>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</si>
  <si>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</si>
  <si>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</si>
  <si>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</si>
  <si>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</si>
  <si>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</si>
  <si>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</si>
  <si>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</si>
  <si>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</si>
  <si>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</si>
  <si>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</si>
  <si>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</si>
  <si>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</si>
  <si>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</si>
  <si>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</si>
  <si>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</si>
  <si>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</si>
  <si>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</si>
  <si>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</si>
  <si>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</si>
  <si>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</si>
  <si>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</si>
  <si>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</si>
  <si>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</si>
  <si>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</si>
  <si>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</si>
  <si>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</si>
  <si>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</si>
  <si>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</si>
  <si>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</si>
  <si>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</si>
  <si>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</si>
  <si>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</si>
  <si>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</si>
  <si>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</si>
  <si>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</si>
  <si>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</si>
  <si>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</si>
  <si>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</si>
  <si>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</si>
  <si>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</si>
  <si>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</si>
  <si>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</si>
  <si>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</si>
  <si>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</si>
  <si>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</si>
  <si>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</si>
  <si>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</si>
  <si>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</si>
  <si>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</si>
  <si>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</si>
  <si>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</si>
  <si>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</si>
  <si>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</si>
  <si>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</si>
  <si>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</si>
  <si>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</si>
  <si>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</si>
  <si>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</si>
  <si>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</si>
  <si>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</si>
  <si>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</si>
  <si>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</si>
  <si>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</si>
  <si>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</si>
  <si>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</si>
  <si>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</si>
  <si>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</si>
  <si>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</si>
  <si>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</si>
  <si>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</si>
  <si>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</si>
  <si>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</si>
  <si>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</si>
  <si>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</si>
  <si>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</si>
  <si>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</si>
  <si>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</si>
  <si>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</si>
  <si>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</si>
  <si>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</si>
  <si>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</si>
  <si>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</si>
  <si>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</si>
  <si>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</si>
  <si>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</si>
  <si>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</si>
  <si>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</si>
  <si>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</si>
  <si>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</si>
  <si>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</si>
  <si>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</si>
  <si>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</si>
  <si>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</si>
  <si>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</si>
  <si>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</si>
  <si>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</si>
  <si>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</si>
  <si>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</si>
  <si>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</si>
  <si>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</si>
  <si>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</si>
  <si>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</si>
  <si>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</si>
  <si>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</si>
  <si>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</si>
  <si>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</si>
  <si>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</si>
  <si>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</si>
  <si>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</si>
  <si>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</si>
  <si>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</si>
  <si>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</si>
  <si>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</si>
  <si>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</si>
  <si>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</si>
  <si>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</si>
  <si>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</si>
  <si>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</si>
  <si>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</si>
  <si>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</si>
  <si>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</si>
  <si>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</si>
  <si>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</si>
  <si>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</si>
  <si>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</si>
  <si>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</si>
  <si>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</si>
  <si>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</si>
  <si>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</si>
  <si>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</si>
  <si>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</si>
  <si>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</si>
  <si>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</si>
  <si>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</si>
  <si>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</si>
  <si>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</si>
  <si>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</si>
  <si>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</si>
  <si>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</si>
  <si>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</si>
  <si>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</si>
  <si>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</si>
  <si>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</si>
  <si>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</si>
  <si>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</si>
  <si>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</si>
  <si>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</si>
  <si>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</si>
  <si>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</si>
  <si>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</si>
  <si>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</si>
  <si>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</si>
  <si>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</si>
  <si>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</si>
  <si>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</si>
  <si>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</si>
  <si>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</si>
  <si>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</si>
  <si>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</si>
  <si>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</si>
  <si>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</si>
  <si>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</si>
  <si>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</si>
  <si>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</si>
  <si>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</si>
  <si>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</si>
  <si>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</si>
  <si>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</si>
  <si>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</si>
  <si>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</si>
  <si>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</si>
  <si>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</si>
  <si>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</si>
  <si>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</si>
  <si>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</si>
  <si>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</si>
  <si>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</si>
  <si>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</si>
  <si>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</si>
  <si>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</si>
  <si>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</si>
  <si>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</si>
  <si>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</si>
  <si>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</si>
  <si>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</si>
  <si>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</si>
  <si>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</si>
  <si>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</si>
  <si>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</si>
  <si>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</si>
  <si>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</si>
  <si>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</si>
  <si>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</si>
  <si>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</si>
  <si>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</si>
  <si>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</si>
  <si>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</si>
  <si>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</si>
  <si>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</si>
  <si>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</si>
  <si>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</si>
  <si>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</si>
  <si>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</si>
  <si>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</si>
  <si>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</si>
  <si>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</si>
  <si>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</si>
  <si>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</si>
  <si>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</si>
  <si>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</si>
  <si>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</si>
  <si>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</si>
  <si>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</si>
  <si>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</si>
  <si>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</si>
  <si>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</si>
  <si>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</si>
  <si>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</si>
  <si>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</si>
  <si>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</si>
  <si>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</si>
  <si>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</si>
  <si>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</si>
  <si>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</si>
  <si>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</si>
  <si>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</si>
  <si>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</si>
  <si>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</si>
  <si>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</si>
  <si>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</si>
  <si>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</si>
  <si>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</si>
  <si>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</si>
  <si>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</si>
  <si>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</si>
  <si>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</si>
  <si>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</si>
  <si>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</si>
  <si>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</si>
  <si>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</si>
  <si>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</si>
  <si>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</si>
  <si>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</si>
  <si>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</si>
  <si>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</si>
  <si>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</si>
  <si>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</si>
  <si>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</si>
  <si>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</si>
  <si>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</si>
  <si>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</si>
  <si>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</si>
  <si>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</si>
  <si>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</si>
  <si>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</si>
  <si>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</si>
  <si>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</si>
  <si>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</si>
  <si>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</si>
  <si>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</si>
  <si>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</si>
  <si>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</si>
  <si>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</si>
  <si>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</si>
  <si>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</si>
  <si>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</si>
  <si>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</si>
  <si>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</si>
  <si>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</si>
  <si>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</si>
  <si>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</si>
  <si>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</si>
  <si>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</si>
  <si>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</si>
  <si>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</si>
  <si>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</si>
  <si>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</si>
  <si>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</si>
  <si>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</si>
  <si>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</si>
  <si>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</si>
  <si>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</si>
  <si>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</si>
  <si>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</si>
  <si>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</si>
  <si>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</si>
  <si>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</si>
  <si>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</si>
  <si>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</si>
  <si>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</si>
  <si>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</si>
  <si>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</si>
  <si>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</si>
  <si>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</si>
  <si>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</si>
  <si>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</si>
  <si>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</si>
  <si>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</si>
  <si>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</si>
  <si>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</si>
  <si>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</si>
  <si>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</si>
  <si>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</si>
  <si>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</si>
  <si>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</si>
  <si>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</si>
  <si>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</si>
  <si>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</si>
  <si>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</si>
  <si>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</si>
  <si>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</si>
  <si>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</si>
  <si>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</si>
  <si>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</si>
  <si>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</si>
  <si>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</si>
  <si>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</si>
  <si>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</si>
  <si>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</si>
  <si>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</si>
  <si>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</si>
  <si>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</si>
  <si>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</si>
  <si>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</si>
  <si>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</si>
  <si>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</si>
  <si>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</si>
  <si>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</si>
  <si>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</si>
  <si>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</si>
  <si>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</si>
  <si>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</si>
  <si>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</si>
  <si>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</si>
  <si>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</si>
  <si>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</si>
  <si>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</si>
  <si>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</si>
  <si>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</si>
  <si>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</si>
  <si>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</si>
  <si>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</si>
  <si>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</si>
  <si>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</si>
  <si>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</si>
  <si>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</si>
  <si>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</si>
  <si>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</si>
  <si>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</si>
  <si>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</si>
  <si>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</si>
  <si>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</si>
  <si>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</si>
  <si>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</si>
  <si>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</si>
  <si>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</si>
  <si>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</si>
  <si>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</si>
  <si>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</si>
  <si>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</si>
  <si>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</si>
  <si>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</si>
  <si>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</si>
  <si>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</si>
  <si>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</si>
  <si>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</si>
  <si>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</si>
  <si>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</si>
  <si>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</si>
  <si>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</si>
  <si>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</si>
  <si>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</si>
  <si>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</si>
  <si>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</si>
  <si>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</si>
  <si>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</si>
  <si>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</si>
  <si>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</si>
  <si>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</si>
  <si>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</si>
  <si>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</si>
  <si>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</si>
  <si>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</si>
  <si>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</si>
  <si>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</si>
  <si>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</si>
  <si>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</si>
  <si>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</si>
  <si>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</si>
  <si>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</si>
  <si>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</si>
  <si>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</si>
  <si>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</si>
  <si>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</si>
  <si>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</si>
  <si>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</si>
  <si>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</si>
  <si>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</si>
  <si>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</si>
  <si>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</si>
  <si>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</si>
  <si>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</si>
  <si>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</si>
  <si>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</si>
  <si>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</si>
  <si>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</si>
  <si>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</si>
  <si>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</si>
  <si>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</si>
  <si>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</si>
  <si>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</si>
  <si>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</si>
  <si>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</si>
  <si>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</si>
  <si>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</si>
  <si>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</si>
  <si>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</si>
  <si>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</si>
  <si>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</si>
  <si>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</si>
  <si>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</si>
  <si>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</si>
  <si>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</si>
  <si>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</si>
  <si>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</si>
  <si>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</si>
  <si>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</si>
  <si>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</si>
  <si>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</si>
  <si>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</si>
  <si>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</si>
  <si>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</si>
  <si>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</si>
  <si>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</si>
  <si>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</si>
  <si>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</si>
  <si>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</si>
  <si>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</si>
  <si>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</si>
  <si>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</si>
  <si>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</si>
  <si>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</si>
  <si>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</si>
  <si>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</si>
  <si>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</si>
  <si>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</si>
  <si>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</si>
  <si>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</si>
  <si>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</si>
  <si>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</si>
  <si>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</si>
  <si>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</si>
  <si>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</si>
  <si>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</si>
  <si>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</si>
  <si>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</si>
  <si>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</si>
  <si>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</si>
  <si>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</si>
  <si>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</si>
  <si>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</si>
  <si>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</si>
  <si>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</si>
  <si>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</si>
  <si>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</si>
  <si>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</si>
  <si>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</si>
  <si>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</si>
  <si>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</si>
  <si>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</si>
  <si>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</si>
  <si>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</si>
  <si>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</si>
  <si>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</si>
  <si>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</si>
  <si>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</si>
  <si>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</si>
  <si>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</si>
  <si>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</si>
  <si>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</si>
  <si>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</si>
  <si>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</si>
  <si>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</si>
  <si>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</si>
  <si>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</si>
  <si>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</si>
  <si>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</si>
  <si>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</si>
  <si>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</si>
  <si>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</si>
  <si>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</si>
  <si>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</si>
  <si>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</si>
  <si>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</si>
  <si>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</si>
  <si>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</si>
  <si>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</si>
  <si>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</si>
  <si>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</si>
  <si>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</si>
  <si>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</si>
  <si>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</si>
  <si>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</si>
  <si>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</si>
  <si>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</si>
  <si>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</si>
  <si>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</si>
  <si>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</si>
  <si>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</si>
  <si>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</si>
  <si>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</si>
  <si>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</si>
  <si>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</si>
  <si>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</si>
  <si>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</si>
  <si>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</si>
  <si>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</si>
  <si>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</si>
  <si>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</si>
  <si>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</si>
  <si>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</si>
  <si>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</si>
  <si>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</si>
  <si>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</si>
  <si>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</si>
  <si>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</si>
  <si>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</si>
  <si>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</si>
  <si>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</si>
  <si>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</si>
  <si>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</si>
  <si>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</si>
  <si>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</si>
  <si>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</si>
  <si>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</si>
  <si>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</si>
  <si>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</si>
  <si>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</si>
  <si>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</si>
  <si>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</si>
  <si>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</si>
  <si>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</si>
  <si>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</si>
  <si>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</si>
  <si>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</si>
  <si>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</si>
  <si>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</si>
  <si>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</si>
  <si>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</si>
  <si>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</si>
  <si>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</si>
  <si>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</si>
  <si>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</si>
  <si>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</si>
  <si>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</si>
  <si>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</si>
  <si>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</si>
  <si>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</si>
  <si>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</si>
  <si>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</si>
  <si>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</si>
  <si>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</si>
  <si>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</si>
  <si>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</si>
  <si>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</si>
  <si>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</si>
  <si>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</si>
  <si>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</si>
  <si>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</si>
  <si>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</si>
  <si>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</si>
  <si>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</si>
  <si>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</si>
  <si>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</si>
  <si>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</si>
  <si>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</si>
  <si>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</si>
  <si>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</si>
  <si>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</si>
  <si>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</si>
  <si>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</si>
  <si>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</si>
  <si>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</si>
  <si>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</si>
  <si>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</si>
  <si>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</si>
  <si>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</si>
  <si>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</si>
  <si>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</si>
  <si>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</si>
  <si>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</si>
  <si>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</si>
  <si>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</si>
  <si>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</si>
  <si>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</si>
  <si>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</si>
  <si>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</si>
  <si>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</si>
  <si>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</si>
  <si>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</si>
  <si>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</si>
  <si>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</si>
  <si>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</si>
  <si>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</si>
  <si>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</si>
  <si>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</si>
  <si>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</si>
  <si>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</si>
  <si>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</si>
  <si>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</si>
  <si>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</si>
  <si>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</si>
  <si>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</si>
  <si>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</si>
  <si>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</si>
  <si>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</si>
  <si>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</si>
  <si>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</si>
  <si>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</si>
  <si>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</si>
  <si>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</si>
  <si>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</si>
  <si>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</si>
  <si>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</si>
  <si>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</si>
  <si>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</si>
  <si>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</si>
  <si>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</si>
  <si>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</si>
  <si>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</si>
  <si>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</si>
  <si>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</si>
  <si>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</si>
  <si>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</si>
  <si>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</si>
  <si>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</si>
  <si>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</si>
  <si>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</si>
  <si>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</si>
  <si>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</si>
  <si>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</si>
  <si>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</si>
  <si>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</si>
  <si>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</si>
  <si>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</si>
  <si>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</si>
  <si>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</si>
  <si>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</si>
  <si>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</si>
  <si>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</si>
  <si>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</si>
  <si>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</si>
  <si>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</si>
  <si>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</si>
  <si>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</si>
  <si>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</si>
  <si>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</si>
  <si>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</si>
  <si>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</si>
  <si>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</si>
  <si>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</si>
  <si>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</si>
  <si>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</si>
  <si>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</si>
  <si>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</si>
  <si>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</si>
  <si>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</si>
  <si>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</si>
  <si>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</si>
  <si>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</si>
  <si>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</si>
  <si>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</si>
  <si>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</si>
  <si>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</si>
  <si>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</si>
  <si>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</si>
  <si>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</si>
  <si>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</si>
  <si>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</si>
  <si>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</si>
  <si>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</si>
  <si>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</si>
  <si>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</si>
  <si>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</si>
  <si>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</si>
  <si>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</si>
  <si>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</si>
  <si>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</si>
  <si>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</si>
  <si>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</si>
  <si>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</si>
  <si>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</si>
  <si>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</si>
  <si>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</si>
  <si>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</si>
  <si>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</si>
  <si>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</si>
  <si>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</si>
  <si>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</si>
  <si>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</si>
  <si>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</si>
  <si>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</si>
  <si>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</si>
  <si>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</si>
  <si>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</si>
  <si>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</si>
  <si>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</si>
  <si>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</si>
  <si>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</si>
  <si>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</si>
  <si>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</si>
  <si>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</si>
  <si>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</si>
  <si>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</si>
  <si>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</si>
  <si>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</si>
  <si>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</si>
  <si>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</si>
  <si>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</si>
  <si>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</si>
  <si>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</si>
  <si>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</si>
  <si>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</si>
  <si>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</si>
  <si>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</si>
  <si>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</si>
  <si>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</si>
  <si>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</si>
  <si>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</si>
  <si>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</si>
  <si>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</si>
  <si>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</si>
  <si>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</si>
  <si>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</si>
  <si>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</si>
  <si>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</si>
  <si>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</si>
  <si>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</si>
  <si>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</si>
  <si>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</si>
  <si>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</si>
  <si>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</si>
  <si>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</si>
  <si>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</si>
  <si>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</si>
  <si>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</si>
  <si>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</si>
  <si>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</si>
  <si>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</si>
  <si>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</si>
  <si>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</si>
  <si>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</si>
  <si>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</si>
  <si>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</si>
  <si>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</si>
  <si>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</si>
  <si>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</si>
  <si>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</si>
  <si>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</si>
  <si>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</si>
  <si>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</si>
  <si>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</si>
  <si>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</si>
  <si>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</si>
  <si>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</si>
  <si>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</si>
  <si>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</si>
  <si>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</si>
  <si>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</si>
  <si>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</si>
  <si>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</si>
  <si>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</si>
  <si>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</si>
  <si>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</si>
  <si>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</si>
  <si>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</si>
  <si>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</si>
  <si>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</si>
  <si>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</si>
  <si>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</si>
  <si>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</si>
  <si>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</si>
  <si>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</si>
  <si>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</si>
  <si>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</si>
  <si>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</si>
  <si>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</si>
  <si>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</si>
  <si>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</si>
  <si>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</si>
  <si>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</si>
  <si>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</si>
  <si>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</si>
  <si>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</si>
  <si>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</si>
  <si>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</si>
  <si>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</si>
  <si>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</si>
  <si>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</si>
  <si>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</si>
  <si>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</si>
  <si>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</si>
  <si>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</si>
  <si>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</si>
  <si>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</si>
  <si>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</si>
  <si>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</si>
  <si>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</si>
  <si>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</si>
  <si>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</si>
  <si>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</si>
  <si>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</si>
  <si>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</si>
  <si>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</si>
  <si>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</si>
  <si>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</si>
  <si>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</si>
  <si>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</si>
  <si>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</si>
  <si>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</si>
  <si>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</si>
  <si>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</si>
  <si>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</si>
  <si>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</si>
  <si>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</si>
  <si>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</si>
  <si>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</si>
  <si>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</si>
  <si>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</si>
  <si>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</si>
  <si>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</si>
  <si>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</si>
  <si>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</si>
  <si>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</si>
  <si>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</si>
  <si>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</si>
  <si>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</si>
  <si>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</si>
  <si>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</si>
  <si>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</si>
  <si>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</si>
  <si>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</si>
  <si>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</si>
  <si>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</si>
  <si>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</si>
  <si>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</si>
  <si>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</si>
  <si>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</si>
  <si>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</si>
  <si>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</si>
  <si>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</si>
  <si>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</si>
  <si>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</si>
  <si>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</si>
  <si>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</si>
  <si>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</si>
  <si>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</si>
  <si>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</si>
  <si>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</si>
  <si>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</si>
  <si>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</si>
  <si>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</si>
  <si>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</si>
  <si>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</si>
  <si>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</si>
  <si>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</si>
  <si>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</si>
  <si>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</si>
  <si>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</si>
  <si>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</si>
  <si>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</si>
  <si>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</si>
  <si>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</si>
  <si>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</si>
  <si>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</si>
  <si>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</si>
  <si>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</si>
  <si>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</si>
  <si>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</si>
  <si>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</si>
  <si>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</si>
  <si>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</si>
  <si>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</si>
  <si>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</si>
  <si>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</si>
  <si>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</si>
  <si>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</si>
  <si>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</si>
  <si>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</si>
  <si>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</si>
  <si>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</si>
  <si>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</si>
  <si>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</si>
  <si>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</si>
  <si>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</si>
  <si>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</si>
  <si>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</si>
  <si>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</si>
  <si>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</si>
  <si>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</si>
  <si>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</si>
  <si>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</si>
  <si>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</si>
  <si>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</si>
  <si>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</si>
  <si>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</si>
  <si>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</si>
  <si>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</si>
  <si>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</si>
  <si>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</si>
  <si>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</si>
  <si>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</si>
  <si>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</si>
  <si>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</si>
  <si>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</si>
  <si>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</si>
  <si>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</si>
  <si>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</si>
  <si>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</si>
  <si>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</si>
  <si>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</si>
  <si>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</si>
  <si>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</si>
  <si>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</si>
  <si>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</si>
  <si>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</si>
  <si>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</si>
  <si>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</si>
  <si>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</si>
  <si>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</si>
  <si>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</si>
  <si>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</si>
  <si>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</si>
  <si>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</si>
  <si>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</si>
  <si>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</si>
  <si>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</si>
  <si>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</si>
  <si>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</si>
  <si>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</si>
  <si>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</si>
  <si>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</si>
  <si>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</si>
  <si>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</si>
  <si>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</si>
  <si>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</si>
  <si>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</si>
  <si>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</si>
  <si>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</si>
  <si>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</si>
  <si>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</si>
  <si>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</si>
  <si>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</si>
  <si>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</si>
  <si>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</si>
  <si>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</si>
  <si>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</si>
  <si>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</si>
  <si>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</si>
  <si>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</si>
  <si>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</si>
  <si>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</si>
  <si>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</si>
  <si>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</si>
  <si>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</si>
  <si>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</si>
  <si>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</si>
  <si>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</si>
  <si>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</si>
  <si>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</si>
  <si>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</si>
  <si>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</si>
  <si>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</si>
  <si>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</si>
  <si>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</si>
  <si>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</si>
  <si>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</si>
  <si>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</si>
  <si>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</si>
  <si>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</si>
  <si>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</si>
  <si>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</si>
  <si>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</si>
  <si>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</si>
  <si>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</si>
  <si>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</si>
  <si>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</si>
  <si>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</si>
  <si>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</si>
  <si>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</si>
  <si>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</si>
  <si>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</si>
  <si>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</si>
  <si>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</si>
  <si>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</si>
  <si>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</si>
  <si>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</si>
  <si>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</si>
  <si>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</si>
  <si>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</si>
  <si>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</si>
  <si>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</si>
  <si>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</si>
  <si>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</si>
  <si>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</si>
  <si>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</si>
  <si>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</si>
  <si>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</si>
  <si>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</si>
  <si>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</si>
  <si>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</si>
  <si>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</si>
  <si>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</si>
  <si>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</si>
  <si>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</si>
  <si>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</si>
  <si>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</si>
  <si>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</si>
  <si>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</si>
  <si>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</si>
  <si>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</si>
  <si>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</si>
  <si>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</si>
  <si>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</si>
  <si>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</si>
  <si>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</si>
  <si>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</si>
  <si>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</si>
  <si>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</si>
  <si>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</si>
  <si>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</si>
  <si>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</si>
  <si>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</si>
  <si>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</si>
  <si>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</si>
  <si>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</si>
  <si>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</si>
  <si>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</si>
  <si>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</si>
  <si>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</si>
  <si>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</si>
  <si>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</si>
  <si>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</si>
  <si>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</si>
  <si>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</si>
  <si>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</si>
  <si>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</si>
  <si>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</si>
  <si>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</si>
  <si>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</si>
  <si>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</si>
  <si>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</si>
  <si>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</si>
  <si>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</si>
  <si>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</si>
  <si>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</si>
  <si>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</si>
  <si>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</si>
  <si>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</si>
  <si>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</si>
  <si>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</si>
  <si>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</si>
  <si>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</si>
  <si>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</si>
  <si>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</si>
  <si>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</si>
  <si>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</si>
  <si>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</si>
  <si>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</si>
  <si>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</si>
  <si>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</si>
  <si>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</si>
  <si>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</si>
  <si>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</si>
  <si>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</si>
  <si>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</si>
  <si>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</si>
  <si>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</si>
  <si>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</si>
  <si>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</si>
  <si>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</si>
  <si>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</si>
  <si>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</si>
  <si>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</si>
  <si>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</si>
  <si>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</si>
  <si>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</si>
  <si>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</si>
  <si>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</si>
  <si>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</si>
  <si>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</si>
  <si>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</si>
  <si>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</si>
  <si>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</si>
  <si>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</si>
  <si>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</si>
  <si>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</si>
  <si>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</si>
  <si>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</si>
  <si>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</si>
  <si>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</si>
  <si>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</si>
  <si>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</si>
  <si>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</si>
  <si>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</si>
  <si>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</si>
  <si>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</si>
  <si>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</si>
  <si>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</si>
  <si>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</si>
  <si>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</si>
  <si>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</si>
  <si>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</si>
  <si>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</si>
  <si>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</si>
  <si>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</si>
  <si>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</si>
  <si>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</si>
  <si>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</si>
  <si>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</si>
  <si>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</si>
  <si>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</si>
  <si>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</si>
  <si>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</si>
  <si>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</si>
  <si>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</si>
  <si>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</si>
  <si>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</si>
  <si>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</si>
  <si>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</si>
  <si>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</si>
  <si>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</si>
  <si>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</si>
  <si>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</si>
  <si>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</si>
  <si>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</si>
  <si>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</si>
  <si>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</si>
  <si>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</si>
  <si>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</si>
  <si>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</si>
  <si>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</si>
  <si>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</si>
  <si>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</si>
  <si>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</si>
  <si>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</si>
  <si>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</si>
  <si>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</si>
  <si>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</si>
  <si>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</si>
  <si>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</si>
  <si>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</si>
  <si>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</si>
  <si>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</si>
  <si>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</si>
  <si>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</si>
  <si>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</si>
  <si>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</si>
  <si>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</si>
  <si>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</si>
  <si>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</si>
  <si>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</si>
  <si>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</si>
  <si>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</si>
  <si>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</si>
  <si>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</si>
  <si>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</si>
  <si>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</si>
  <si>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</si>
  <si>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</si>
  <si>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</si>
  <si>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</si>
  <si>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</si>
  <si>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</si>
  <si>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</si>
  <si>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</si>
  <si>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</si>
  <si>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</si>
  <si>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</si>
  <si>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</si>
  <si>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</si>
  <si>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</si>
  <si>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</si>
  <si>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</si>
  <si>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</si>
  <si>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</si>
  <si>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</si>
  <si>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</si>
  <si>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</si>
  <si>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</si>
  <si>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</si>
  <si>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</si>
  <si>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</si>
  <si>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</si>
  <si>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</si>
  <si>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</si>
  <si>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</si>
  <si>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</si>
  <si>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</si>
  <si>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</si>
  <si>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</si>
  <si>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</si>
  <si>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</si>
  <si>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</si>
  <si>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</si>
  <si>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</si>
  <si>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</si>
  <si>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</si>
  <si>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</si>
  <si>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</si>
  <si>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</si>
  <si>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</si>
  <si>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</si>
  <si>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</si>
  <si>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</si>
  <si>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</si>
  <si>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</si>
  <si>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</si>
  <si>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</si>
  <si>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</si>
  <si>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</si>
  <si>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</si>
  <si>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</si>
  <si>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</si>
  <si>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</si>
  <si>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</si>
  <si>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</si>
  <si>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</si>
  <si>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</si>
  <si>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</si>
  <si>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</si>
  <si>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</si>
  <si>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</si>
  <si>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</si>
  <si>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</si>
  <si>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</si>
  <si>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</si>
  <si>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</si>
  <si>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</si>
  <si>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</si>
  <si>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</si>
  <si>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</si>
  <si>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</si>
  <si>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</si>
  <si>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</si>
  <si>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</si>
  <si>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</si>
  <si>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</si>
  <si>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</si>
  <si>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</si>
  <si>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</si>
  <si>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</si>
  <si>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</si>
  <si>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</si>
  <si>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</si>
  <si>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</si>
  <si>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</si>
  <si>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</si>
  <si>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</si>
  <si>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</si>
  <si>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</si>
  <si>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</si>
  <si>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</si>
  <si>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</si>
  <si>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</si>
  <si>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</si>
  <si>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</si>
  <si>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</si>
  <si>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</si>
  <si>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</si>
  <si>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</si>
  <si>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</si>
  <si>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</si>
  <si>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</si>
  <si>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</si>
  <si>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</si>
  <si>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</si>
  <si>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</si>
  <si>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</si>
  <si>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</si>
  <si>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</si>
  <si>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</si>
  <si>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</si>
  <si>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</si>
  <si>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</si>
  <si>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</si>
  <si>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</si>
  <si>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</si>
  <si>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</si>
  <si>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</si>
  <si>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</si>
  <si>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</si>
  <si>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</si>
  <si>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</si>
  <si>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</si>
  <si>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</si>
  <si>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</si>
  <si>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</si>
  <si>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</si>
  <si>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</si>
  <si>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</si>
  <si>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</si>
  <si>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</si>
  <si>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</si>
  <si>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</si>
  <si>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</si>
  <si>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</si>
  <si>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</si>
  <si>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</si>
  <si>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</si>
  <si>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</si>
  <si>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</si>
  <si>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</si>
  <si>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</si>
  <si>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</si>
  <si>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</si>
  <si>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</si>
  <si>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</si>
  <si>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</si>
  <si>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</si>
  <si>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</si>
  <si>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</si>
  <si>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</si>
  <si>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</si>
  <si>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</si>
  <si>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</si>
  <si>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</si>
  <si>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</si>
  <si>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</si>
  <si>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</si>
  <si>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</si>
  <si>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</si>
  <si>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</si>
  <si>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</si>
  <si>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</si>
  <si>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</si>
  <si>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</si>
  <si>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</si>
  <si>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</si>
  <si>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</si>
  <si>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</si>
  <si>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</si>
  <si>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</si>
  <si>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</si>
  <si>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</si>
  <si>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</si>
  <si>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</si>
  <si>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</si>
  <si>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</si>
  <si>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</si>
  <si>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</si>
  <si>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</si>
  <si>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</si>
  <si>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</si>
  <si>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</si>
  <si>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</si>
  <si>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</si>
  <si>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</si>
  <si>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</si>
  <si>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</si>
  <si>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</si>
  <si>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</si>
  <si>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</si>
  <si>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</si>
  <si>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</si>
  <si>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</si>
  <si>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</si>
  <si>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</si>
  <si>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</si>
  <si>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</si>
  <si>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</si>
  <si>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</si>
  <si>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</si>
  <si>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</si>
  <si>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</si>
  <si>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</si>
  <si>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</si>
  <si>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</si>
  <si>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</si>
  <si>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</si>
  <si>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</si>
  <si>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</si>
  <si>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</si>
  <si>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</si>
  <si>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</si>
  <si>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</si>
  <si>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</si>
  <si>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</si>
  <si>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</si>
  <si>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</si>
  <si>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</si>
  <si>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</si>
  <si>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</si>
  <si>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</si>
  <si>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</si>
  <si>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</si>
  <si>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</si>
  <si>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</si>
  <si>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</si>
  <si>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</si>
  <si>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</si>
  <si>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</si>
  <si>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</si>
  <si>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</si>
  <si>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</si>
  <si>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</si>
  <si>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</si>
  <si>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</si>
  <si>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</si>
  <si>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</si>
  <si>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</si>
  <si>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</si>
  <si>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</si>
  <si>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</si>
  <si>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</si>
  <si>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</si>
  <si>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</si>
  <si>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</si>
  <si>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</si>
  <si>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</si>
  <si>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</si>
  <si>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</si>
  <si>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</si>
  <si>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</si>
  <si>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</si>
  <si>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</si>
  <si>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</si>
  <si>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</si>
  <si>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</si>
  <si>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</si>
  <si>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</si>
  <si>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</si>
  <si>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</si>
  <si>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</si>
  <si>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</si>
  <si>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</si>
  <si>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</si>
  <si>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</si>
  <si>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</si>
  <si>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</si>
  <si>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</si>
  <si>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</si>
  <si>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</si>
  <si>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</si>
  <si>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</si>
  <si>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</si>
  <si>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</si>
  <si>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</si>
  <si>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</si>
  <si>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</si>
  <si>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</si>
  <si>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</si>
  <si>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</si>
  <si>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</si>
  <si>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</si>
  <si>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</si>
  <si>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</si>
  <si>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</si>
  <si>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</si>
  <si>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</si>
  <si>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</si>
  <si>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</si>
  <si>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</si>
  <si>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</si>
  <si>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</si>
  <si>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</si>
  <si>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</si>
  <si>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</si>
  <si>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</si>
  <si>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</si>
  <si>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</si>
  <si>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</si>
  <si>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</si>
  <si>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</si>
  <si>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</si>
  <si>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</si>
  <si>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</si>
  <si>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</si>
  <si>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</si>
  <si>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</si>
  <si>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</si>
  <si>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</si>
  <si>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</si>
  <si>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</si>
  <si>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</si>
  <si>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</si>
  <si>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</si>
  <si>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</si>
  <si>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</si>
  <si>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</si>
  <si>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</si>
  <si>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</si>
  <si>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</si>
  <si>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</si>
  <si>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</si>
  <si>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</si>
  <si>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</si>
  <si>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</si>
  <si>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</si>
  <si>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</si>
  <si>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</si>
  <si>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</si>
  <si>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</si>
  <si>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</si>
  <si>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</si>
  <si>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</si>
  <si>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</si>
  <si>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</si>
  <si>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</si>
  <si>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</si>
  <si>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</si>
  <si>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</si>
  <si>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</si>
  <si>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</si>
  <si>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</si>
  <si>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</si>
  <si>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</si>
  <si>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</si>
  <si>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</si>
  <si>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</si>
  <si>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</si>
  <si>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</si>
  <si>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</si>
  <si>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</si>
  <si>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</si>
  <si>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</si>
  <si>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</si>
  <si>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</si>
  <si>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</si>
  <si>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</si>
  <si>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</si>
  <si>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</si>
  <si>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</si>
  <si>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</si>
  <si>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</si>
  <si>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</si>
  <si>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</si>
  <si>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</si>
  <si>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</si>
  <si>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</si>
  <si>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</si>
  <si>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</si>
  <si>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</si>
  <si>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</si>
  <si>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</si>
  <si>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</si>
  <si>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</si>
  <si>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</si>
  <si>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</si>
  <si>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</si>
  <si>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</si>
  <si>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</si>
  <si>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</si>
  <si>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</si>
  <si>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</si>
  <si>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</si>
  <si>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</si>
  <si>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</si>
  <si>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</si>
  <si>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</si>
  <si>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</si>
  <si>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</si>
  <si>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</si>
  <si>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</si>
  <si>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</si>
  <si>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</si>
  <si>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</si>
  <si>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</si>
  <si>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</si>
  <si>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</si>
  <si>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</si>
  <si>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</si>
  <si>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</si>
  <si>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</si>
  <si>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</si>
  <si>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</si>
  <si>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</si>
  <si>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</si>
  <si>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</si>
  <si>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</si>
  <si>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</si>
  <si>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</si>
  <si>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</si>
  <si>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</si>
  <si>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</si>
  <si>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</si>
  <si>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</si>
  <si>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</si>
  <si>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</si>
  <si>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</si>
  <si>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</si>
  <si>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</si>
  <si>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</si>
  <si>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</si>
  <si>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</si>
  <si>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</si>
  <si>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</si>
  <si>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</si>
  <si>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</si>
  <si>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</si>
  <si>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</si>
  <si>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</si>
  <si>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</si>
  <si>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</si>
  <si>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</si>
  <si>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</si>
  <si>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</si>
  <si>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</si>
  <si>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</si>
  <si>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</si>
  <si>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</si>
  <si>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</si>
  <si>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</si>
  <si>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</si>
  <si>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</si>
  <si>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</si>
  <si>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</si>
  <si>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</si>
  <si>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</si>
  <si>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</si>
  <si>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</si>
  <si>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</si>
  <si>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</si>
  <si>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</si>
  <si>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</si>
  <si>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</si>
  <si>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</si>
  <si>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</si>
  <si>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</si>
  <si>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</si>
  <si>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</si>
  <si>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</si>
  <si>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</si>
  <si>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</si>
  <si>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</si>
  <si>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</si>
  <si>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</si>
  <si>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</si>
  <si>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</si>
  <si>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</si>
  <si>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</si>
  <si>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</si>
  <si>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</si>
  <si>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</si>
  <si>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</si>
  <si>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</si>
  <si>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</si>
  <si>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</si>
  <si>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</si>
  <si>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</si>
  <si>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</si>
  <si>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</si>
  <si>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</si>
  <si>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</si>
  <si>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</si>
  <si>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</si>
  <si>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</si>
  <si>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</si>
  <si>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</si>
  <si>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</si>
  <si>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</si>
  <si>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</si>
  <si>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</si>
  <si>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</si>
  <si>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</si>
  <si>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</si>
  <si>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</si>
  <si>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</si>
  <si>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</si>
  <si>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</si>
  <si>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</si>
  <si>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</si>
  <si>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</si>
  <si>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</si>
  <si>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</si>
  <si>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</si>
  <si>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</si>
  <si>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</si>
  <si>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</si>
  <si>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</si>
  <si>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</si>
  <si>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</si>
  <si>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</si>
  <si>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</si>
  <si>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</si>
  <si>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</si>
  <si>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</si>
  <si>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</si>
  <si>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</si>
  <si>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</si>
  <si>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</si>
  <si>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</si>
  <si>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</si>
  <si>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</si>
  <si>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</si>
  <si>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</si>
  <si>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</si>
  <si>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</si>
  <si>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</si>
  <si>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</si>
  <si>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</si>
  <si>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</si>
  <si>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</si>
  <si>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</si>
  <si>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</si>
  <si>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</si>
  <si>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</si>
  <si>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</si>
  <si>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</si>
  <si>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</si>
  <si>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</si>
  <si>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</si>
  <si>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</si>
  <si>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</si>
  <si>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</si>
  <si>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</si>
  <si>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</si>
  <si>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</si>
  <si>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</si>
  <si>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</si>
  <si>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</si>
  <si>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</si>
  <si>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</si>
  <si>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</si>
  <si>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</si>
  <si>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</si>
  <si>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</si>
  <si>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</si>
  <si>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</si>
  <si>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</si>
  <si>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</si>
  <si>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</si>
  <si>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</si>
  <si>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</si>
  <si>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</si>
  <si>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</si>
  <si>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</si>
  <si>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</si>
  <si>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</si>
  <si>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</si>
  <si>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</si>
  <si>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</si>
  <si>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</si>
  <si>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</si>
  <si>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</si>
  <si>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</si>
  <si>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</si>
  <si>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</si>
  <si>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</si>
  <si>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</si>
  <si>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</si>
  <si>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</si>
  <si>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</si>
  <si>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</si>
  <si>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</si>
  <si>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</si>
  <si>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</si>
  <si>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</si>
  <si>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</si>
  <si>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</si>
  <si>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</si>
  <si>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</si>
  <si>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</si>
  <si>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</si>
  <si>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</si>
  <si>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</si>
  <si>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</si>
  <si>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</si>
  <si>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</si>
  <si>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</si>
  <si>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</si>
  <si>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</si>
  <si>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</si>
  <si>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</si>
  <si>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</si>
  <si>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</si>
  <si>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</si>
  <si>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</si>
  <si>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</si>
  <si>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</si>
  <si>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</si>
  <si>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</si>
  <si>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</si>
  <si>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</si>
  <si>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</si>
  <si>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</si>
  <si>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</si>
  <si>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</si>
  <si>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</si>
  <si>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</si>
  <si>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</si>
  <si>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</si>
  <si>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</si>
  <si>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</si>
  <si>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</si>
  <si>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</si>
  <si>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</si>
  <si>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</si>
  <si>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</si>
  <si>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</si>
  <si>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</si>
  <si>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</si>
  <si>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</si>
  <si>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</si>
  <si>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</si>
  <si>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</si>
  <si>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</si>
  <si>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</si>
  <si>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</si>
  <si>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</si>
  <si>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</si>
  <si>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</si>
  <si>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</si>
  <si>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</si>
  <si>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</si>
  <si>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</si>
  <si>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</si>
  <si>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</si>
  <si>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</si>
  <si>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</si>
  <si>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</si>
  <si>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</si>
  <si>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</si>
  <si>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</si>
  <si>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</si>
  <si>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</si>
  <si>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</si>
  <si>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</si>
  <si>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</si>
  <si>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</si>
  <si>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</si>
  <si>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</si>
  <si>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</si>
  <si>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</si>
  <si>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</si>
  <si>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</si>
  <si>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</si>
  <si>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</si>
  <si>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</si>
  <si>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</si>
  <si>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</si>
  <si>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</si>
  <si>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</si>
  <si>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</si>
  <si>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</si>
  <si>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</si>
  <si>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</si>
  <si>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</si>
  <si>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</si>
  <si>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</si>
  <si>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</si>
  <si>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</si>
  <si>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</si>
  <si>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</si>
  <si>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</si>
  <si>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</si>
  <si>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</si>
  <si>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</si>
  <si>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</si>
  <si>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</si>
  <si>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</si>
  <si>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</si>
  <si>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</si>
  <si>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</si>
  <si>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</si>
  <si>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</si>
  <si>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</si>
  <si>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</si>
  <si>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</si>
  <si>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</si>
  <si>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</si>
  <si>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</si>
  <si>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</si>
  <si>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</si>
  <si>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</si>
  <si>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</si>
  <si>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</si>
  <si>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</si>
  <si>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</si>
  <si>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</si>
  <si>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</si>
  <si>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</si>
  <si>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</si>
  <si>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</si>
  <si>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</si>
  <si>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</si>
  <si>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</si>
  <si>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</si>
  <si>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</si>
  <si>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</si>
  <si>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</si>
  <si>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</si>
  <si>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</si>
  <si>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</si>
  <si>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</si>
  <si>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</si>
  <si>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</si>
  <si>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</si>
  <si>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</si>
  <si>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</si>
  <si>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</si>
  <si>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</si>
  <si>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</si>
  <si>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</si>
  <si>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</si>
  <si>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</si>
  <si>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</si>
  <si>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</si>
  <si>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</si>
  <si>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</si>
  <si>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</si>
  <si>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</si>
  <si>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</si>
  <si>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</si>
  <si>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</si>
  <si>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</si>
  <si>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</si>
  <si>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</si>
  <si>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</si>
  <si>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</si>
  <si>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</si>
  <si>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</si>
  <si>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</si>
  <si>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</si>
  <si>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</si>
  <si>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</si>
  <si>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</si>
  <si>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</si>
  <si>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</si>
  <si>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</si>
  <si>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</si>
  <si>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</si>
  <si>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</si>
  <si>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</si>
  <si>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</si>
  <si>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</si>
  <si>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</si>
  <si>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</si>
  <si>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</si>
  <si>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</si>
  <si>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</si>
  <si>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</si>
  <si>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</si>
  <si>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</si>
  <si>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</si>
  <si>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</si>
  <si>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</si>
  <si>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</si>
  <si>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</si>
  <si>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</si>
  <si>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</si>
  <si>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</si>
  <si>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</si>
  <si>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</si>
  <si>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</si>
  <si>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</si>
  <si>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</si>
  <si>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</si>
  <si>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</si>
  <si>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</si>
  <si>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</si>
  <si>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</si>
  <si>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</si>
  <si>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</si>
  <si>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</si>
  <si>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</si>
  <si>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</si>
  <si>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</si>
  <si>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</si>
  <si>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</si>
  <si>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</si>
  <si>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</si>
  <si>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</si>
  <si>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</si>
  <si>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</si>
  <si>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</si>
  <si>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</si>
  <si>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</si>
  <si>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</si>
  <si>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</si>
  <si>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</si>
  <si>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</si>
  <si>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</si>
  <si>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</si>
  <si>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</si>
  <si>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</si>
  <si>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</si>
  <si>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</si>
  <si>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</si>
  <si>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</si>
  <si>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</si>
  <si>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</si>
  <si>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</si>
  <si>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</si>
  <si>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</si>
  <si>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</si>
  <si>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</si>
  <si>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</si>
  <si>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</si>
  <si>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</si>
  <si>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</si>
  <si>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</si>
  <si>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</si>
  <si>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</si>
  <si>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</si>
  <si>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</si>
  <si>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</si>
  <si>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</si>
  <si>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</si>
  <si>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</si>
  <si>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</si>
  <si>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</si>
  <si>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</si>
  <si>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</si>
  <si>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</si>
  <si>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</si>
  <si>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</si>
  <si>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</si>
  <si>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</si>
  <si>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</si>
  <si>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</si>
  <si>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</si>
  <si>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</si>
  <si>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</si>
  <si>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</si>
  <si>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</si>
  <si>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</si>
  <si>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</si>
  <si>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</si>
  <si>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</si>
  <si>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</si>
  <si>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</si>
  <si>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</si>
  <si>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</si>
  <si>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</si>
  <si>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</si>
  <si>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</si>
  <si>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</si>
  <si>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</si>
  <si>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</si>
  <si>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</si>
  <si>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</si>
  <si>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</si>
  <si>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</si>
  <si>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</si>
  <si>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</si>
  <si>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</si>
  <si>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</si>
  <si>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</si>
  <si>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</si>
  <si>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</si>
  <si>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</si>
  <si>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</si>
  <si>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</si>
  <si>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</si>
  <si>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</si>
  <si>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</si>
  <si>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</si>
  <si>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</si>
  <si>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</si>
  <si>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</si>
  <si>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</si>
  <si>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</si>
  <si>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</si>
  <si>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</si>
  <si>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</si>
  <si>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</si>
  <si>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</si>
  <si>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</si>
  <si>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</si>
  <si>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</si>
  <si>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</si>
  <si>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</si>
  <si>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</si>
  <si>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</si>
  <si>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</si>
  <si>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</si>
  <si>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</si>
  <si>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</si>
  <si>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</si>
  <si>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</si>
  <si>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</si>
  <si>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</si>
  <si>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</si>
  <si>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</si>
  <si>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</si>
  <si>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</si>
  <si>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</si>
  <si>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</si>
  <si>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</si>
  <si>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</si>
  <si>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</si>
  <si>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</si>
  <si>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</si>
  <si>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</si>
  <si>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</si>
  <si>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</si>
  <si>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</si>
  <si>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</si>
  <si>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</si>
  <si>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</si>
  <si>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</si>
  <si>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</si>
  <si>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</si>
  <si>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</si>
  <si>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</si>
  <si>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</si>
  <si>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</si>
  <si>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</si>
  <si>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</si>
  <si>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</si>
  <si>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</si>
  <si>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</si>
  <si>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</si>
  <si>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</si>
  <si>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</si>
  <si>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</si>
  <si>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</si>
  <si>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</si>
  <si>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</si>
  <si>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</si>
  <si>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</si>
  <si>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</si>
  <si>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</si>
  <si>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</si>
  <si>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</si>
  <si>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</si>
  <si>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</si>
  <si>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</si>
  <si>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</si>
  <si>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</si>
  <si>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</si>
  <si>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</si>
  <si>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</si>
  <si>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</si>
  <si>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</si>
  <si>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</si>
  <si>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</si>
  <si>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</si>
  <si>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</si>
  <si>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</si>
  <si>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</si>
  <si>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</si>
  <si>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</si>
  <si>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</si>
  <si>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</si>
  <si>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</si>
  <si>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</si>
  <si>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</si>
  <si>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</si>
  <si>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</si>
  <si>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</si>
  <si>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</si>
  <si>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</si>
  <si>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</si>
  <si>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</si>
  <si>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</si>
  <si>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</si>
  <si>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</si>
  <si>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</si>
  <si>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</si>
  <si>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</si>
  <si>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</si>
  <si>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</si>
  <si>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</si>
  <si>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</si>
  <si>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</si>
  <si>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</si>
  <si>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</si>
  <si>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</si>
  <si>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</si>
  <si>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</si>
  <si>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</si>
  <si>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</si>
  <si>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</si>
  <si>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</si>
  <si>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</si>
  <si>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</si>
  <si>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</si>
  <si>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</si>
  <si>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</si>
  <si>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</si>
  <si>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</si>
  <si>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</si>
  <si>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</si>
  <si>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</si>
  <si>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</si>
  <si>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</si>
  <si>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</si>
  <si>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</si>
  <si>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</si>
  <si>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</si>
  <si>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</si>
  <si>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</si>
  <si>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</si>
  <si>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</si>
  <si>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</si>
  <si>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</si>
  <si>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</si>
  <si>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</si>
  <si>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</si>
  <si>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</si>
  <si>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</si>
  <si>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</si>
  <si>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</si>
  <si>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</si>
  <si>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</si>
  <si>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</si>
  <si>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</si>
  <si>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</si>
  <si>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</si>
  <si>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</si>
  <si>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</si>
  <si>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</si>
  <si>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</si>
  <si>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</si>
  <si>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</si>
  <si>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</si>
  <si>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</si>
  <si>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</si>
  <si>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</si>
  <si>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</si>
  <si>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</si>
  <si>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</si>
  <si>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</si>
  <si>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</si>
  <si>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</si>
  <si>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</si>
  <si>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</si>
  <si>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</si>
  <si>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</si>
  <si>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</si>
  <si>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</si>
  <si>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</si>
  <si>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</si>
  <si>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</si>
  <si>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</si>
  <si>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</si>
  <si>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</si>
  <si>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</si>
  <si>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</si>
  <si>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</si>
  <si>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</si>
  <si>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</si>
  <si>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</si>
  <si>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</si>
  <si>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</si>
  <si>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</si>
  <si>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</si>
  <si>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</si>
  <si>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</si>
  <si>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</si>
  <si>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</si>
  <si>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</si>
  <si>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</si>
  <si>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</si>
  <si>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</si>
  <si>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</si>
  <si>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</si>
  <si>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</si>
  <si>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</si>
  <si>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</si>
  <si>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</si>
  <si>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</si>
  <si>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</si>
  <si>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</si>
  <si>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</si>
  <si>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</si>
  <si>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</si>
  <si>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</si>
  <si>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</si>
  <si>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</si>
  <si>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</si>
  <si>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</si>
  <si>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</si>
  <si>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</si>
  <si>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</si>
  <si>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</si>
  <si>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</si>
  <si>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</si>
  <si>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</si>
  <si>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</si>
  <si>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</si>
  <si>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</si>
  <si>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</si>
  <si>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</si>
  <si>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</si>
  <si>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</si>
  <si>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</si>
  <si>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</si>
  <si>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</si>
  <si>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</si>
  <si>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</si>
  <si>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</si>
  <si>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</si>
  <si>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</si>
  <si>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</si>
  <si>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</si>
  <si>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</si>
  <si>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</si>
  <si>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</si>
  <si>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</si>
  <si>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</si>
  <si>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</si>
  <si>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</si>
  <si>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</si>
  <si>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</si>
  <si>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</si>
  <si>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</si>
  <si>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</si>
  <si>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</si>
  <si>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</si>
  <si>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</si>
  <si>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</si>
  <si>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</si>
  <si>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</si>
  <si>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</si>
  <si>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</si>
  <si>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</si>
  <si>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</si>
  <si>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</si>
  <si>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</si>
  <si>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</si>
  <si>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</si>
  <si>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</si>
  <si>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</si>
  <si>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</si>
  <si>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</si>
  <si>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</si>
  <si>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</si>
  <si>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</si>
  <si>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</si>
  <si>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</si>
  <si>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</si>
  <si>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</si>
  <si>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</si>
  <si>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</si>
  <si>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</si>
  <si>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</si>
  <si>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</si>
  <si>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</si>
  <si>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</si>
  <si>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</si>
  <si>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</si>
  <si>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</si>
  <si>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</si>
  <si>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</si>
  <si>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</si>
  <si>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</si>
  <si>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</si>
  <si>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</si>
  <si>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</si>
  <si>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</si>
  <si>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</si>
  <si>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</si>
  <si>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</si>
  <si>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</si>
  <si>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</si>
  <si>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</si>
  <si>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</si>
  <si>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</si>
  <si>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</si>
  <si>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</si>
  <si>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</si>
  <si>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</si>
  <si>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</si>
  <si>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</si>
  <si>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</si>
  <si>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</si>
  <si>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</si>
  <si>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</si>
  <si>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</si>
  <si>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</si>
  <si>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</si>
  <si>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</si>
  <si>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</si>
  <si>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</si>
  <si>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</si>
  <si>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</si>
  <si>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</si>
  <si>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</si>
  <si>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</si>
  <si>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</si>
  <si>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</si>
  <si>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</si>
  <si>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</si>
  <si>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</si>
  <si>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</si>
  <si>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</si>
  <si>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</si>
  <si>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</si>
  <si>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</si>
  <si>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</si>
  <si>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</si>
  <si>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</si>
  <si>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</si>
  <si>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</si>
  <si>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</si>
  <si>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</si>
  <si>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</si>
  <si>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</si>
  <si>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</si>
  <si>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</si>
  <si>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</si>
  <si>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</si>
  <si>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</si>
  <si>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</si>
  <si>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</si>
  <si>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</si>
  <si>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</si>
  <si>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</si>
  <si>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</si>
  <si>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</si>
  <si>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</si>
  <si>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</si>
  <si>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</si>
  <si>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</si>
  <si>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</si>
  <si>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</si>
  <si>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</si>
  <si>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</si>
  <si>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</si>
  <si>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</si>
  <si>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</si>
  <si>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</si>
  <si>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</si>
  <si>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</si>
  <si>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</si>
  <si>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</si>
  <si>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</si>
  <si>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</si>
  <si>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</si>
  <si>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</si>
  <si>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</si>
  <si>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</si>
  <si>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</si>
  <si>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</si>
  <si>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</si>
  <si>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</si>
  <si>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</si>
  <si>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</si>
  <si>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</si>
  <si>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</si>
  <si>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</si>
  <si>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</si>
  <si>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</si>
  <si>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</si>
  <si>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</si>
  <si>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</si>
  <si>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</si>
  <si>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</si>
  <si>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</si>
  <si>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</si>
  <si>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</si>
  <si>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</si>
  <si>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</si>
  <si>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</si>
  <si>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</si>
  <si>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</si>
  <si>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</si>
  <si>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</si>
  <si>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</si>
  <si>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</si>
  <si>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</si>
  <si>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</si>
  <si>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</si>
  <si>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</si>
  <si>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</si>
  <si>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</si>
  <si>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</si>
  <si>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</si>
  <si>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</si>
  <si>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</si>
  <si>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</si>
  <si>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</si>
  <si>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</si>
  <si>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</si>
  <si>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</si>
  <si>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</si>
  <si>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</si>
  <si>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</si>
  <si>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</si>
  <si>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</si>
  <si>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</si>
  <si>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</si>
  <si>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</si>
  <si>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</si>
  <si>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</si>
  <si>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</si>
  <si>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</si>
  <si>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</si>
  <si>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</si>
  <si>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</si>
  <si>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</si>
  <si>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</si>
  <si>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</si>
  <si>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</si>
  <si>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</si>
  <si>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</si>
  <si>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</si>
  <si>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</si>
  <si>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</si>
  <si>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</si>
  <si>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</si>
  <si>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</si>
  <si>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</si>
  <si>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</si>
  <si>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</si>
  <si>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</si>
  <si>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</si>
  <si>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</si>
  <si>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</si>
  <si>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</si>
  <si>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</si>
  <si>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</si>
  <si>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</si>
  <si>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</si>
  <si>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</si>
  <si>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</si>
  <si>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</si>
  <si>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</si>
  <si>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</si>
  <si>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</si>
  <si>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</si>
  <si>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</si>
  <si>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</si>
  <si>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</si>
  <si>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</si>
  <si>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</si>
  <si>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</si>
  <si>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</si>
  <si>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</si>
  <si>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</si>
  <si>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</si>
  <si>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</si>
  <si>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</si>
  <si>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</si>
  <si>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</si>
  <si>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</si>
  <si>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</si>
  <si>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</si>
  <si>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</si>
  <si>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</si>
  <si>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</si>
  <si>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</si>
  <si>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</si>
  <si>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</si>
  <si>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</si>
  <si>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</si>
  <si>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</si>
  <si>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</si>
  <si>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</si>
  <si>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</si>
  <si>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</si>
  <si>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</si>
  <si>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</si>
  <si>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</si>
  <si>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</si>
  <si>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</si>
  <si>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</si>
  <si>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</si>
  <si>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</si>
  <si>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</si>
  <si>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</si>
  <si>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</si>
  <si>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</si>
  <si>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</si>
  <si>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</si>
  <si>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</si>
  <si>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</si>
  <si>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</si>
  <si>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</si>
  <si>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</si>
  <si>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</si>
  <si>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</si>
  <si>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</si>
  <si>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</si>
  <si>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</si>
  <si>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</si>
  <si>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</si>
  <si>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</si>
  <si>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</si>
  <si>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</si>
  <si>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</si>
  <si>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</si>
  <si>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</si>
  <si>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</si>
  <si>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</si>
  <si>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</si>
  <si>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</si>
  <si>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</si>
  <si>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</si>
  <si>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</si>
  <si>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</si>
  <si>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</si>
  <si>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</si>
  <si>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</si>
  <si>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</si>
  <si>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</si>
  <si>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</si>
  <si>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</si>
  <si>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</si>
  <si>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</si>
  <si>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</si>
  <si>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</si>
  <si>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</si>
  <si>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</si>
  <si>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</si>
  <si>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</si>
  <si>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</si>
  <si>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</si>
  <si>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</si>
  <si>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</si>
  <si>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</si>
  <si>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</si>
  <si>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</si>
  <si>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</si>
  <si>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</si>
  <si>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</si>
  <si>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</si>
  <si>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</si>
  <si>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</si>
  <si>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</si>
  <si>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</si>
  <si>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</si>
  <si>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</si>
  <si>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</si>
  <si>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</si>
  <si>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</si>
  <si>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</si>
  <si>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</si>
  <si>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</si>
  <si>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</si>
  <si>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</si>
  <si>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</si>
  <si>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</si>
  <si>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</si>
  <si>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</si>
  <si>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</si>
  <si>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</si>
  <si>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</si>
  <si>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</si>
  <si>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</si>
  <si>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</si>
  <si>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</si>
  <si>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</si>
  <si>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</si>
  <si>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</si>
  <si>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</si>
  <si>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</si>
  <si>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</si>
  <si>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</si>
  <si>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</si>
  <si>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</si>
  <si>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</si>
  <si>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</si>
  <si>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</si>
  <si>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</si>
  <si>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</si>
  <si>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</si>
  <si>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</si>
  <si>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</si>
  <si>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</si>
  <si>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</si>
  <si>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</si>
  <si>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</si>
  <si>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</si>
  <si>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</si>
  <si>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</si>
  <si>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</si>
  <si>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</si>
  <si>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</si>
  <si>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</si>
  <si>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</si>
  <si>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</si>
  <si>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</si>
  <si>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</si>
  <si>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</si>
  <si>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</si>
  <si>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</si>
  <si>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</si>
  <si>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</si>
  <si>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</si>
  <si>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</si>
  <si>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</si>
  <si>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</si>
  <si>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</si>
  <si>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</si>
  <si>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</si>
  <si>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</si>
  <si>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</si>
  <si>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</si>
  <si>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</si>
  <si>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</si>
  <si>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</si>
  <si>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</si>
  <si>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</si>
  <si>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</si>
  <si>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</si>
  <si>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</si>
  <si>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</si>
  <si>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</si>
  <si>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</si>
  <si>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</si>
  <si>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</si>
  <si>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</si>
  <si>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</si>
  <si>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</si>
  <si>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</si>
  <si>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</si>
  <si>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</si>
  <si>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</si>
  <si>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</si>
  <si>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</si>
  <si>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</si>
  <si>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</si>
  <si>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</si>
  <si>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</si>
  <si>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</si>
  <si>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</si>
  <si>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</si>
  <si>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</si>
  <si>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</si>
  <si>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</si>
  <si>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</si>
  <si>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</si>
  <si>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</si>
  <si>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</si>
  <si>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</si>
  <si>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</si>
  <si>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</si>
  <si>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</si>
  <si>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</si>
  <si>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</si>
  <si>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</si>
  <si>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</si>
  <si>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</si>
  <si>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</si>
  <si>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</si>
  <si>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</si>
  <si>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</si>
  <si>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</si>
  <si>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</si>
  <si>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</si>
  <si>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</si>
  <si>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</si>
  <si>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</si>
  <si>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</si>
  <si>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</si>
  <si>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</si>
  <si>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</si>
  <si>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</si>
  <si>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</si>
  <si>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</si>
  <si>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</si>
  <si>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</si>
  <si>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</si>
  <si>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</si>
  <si>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</si>
  <si>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</si>
  <si>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</si>
  <si>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</si>
  <si>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</si>
  <si>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</si>
  <si>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</si>
  <si>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</si>
  <si>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</si>
  <si>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</si>
  <si>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</si>
  <si>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</si>
  <si>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</si>
  <si>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</si>
  <si>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</si>
  <si>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</si>
  <si>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</si>
  <si>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</si>
  <si>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</si>
  <si>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</si>
  <si>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</si>
  <si>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</si>
  <si>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</si>
  <si>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</si>
  <si>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</si>
  <si>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</si>
  <si>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</si>
  <si>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</si>
  <si>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</si>
  <si>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</si>
  <si>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</si>
  <si>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</si>
  <si>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</si>
  <si>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</si>
  <si>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</si>
  <si>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</si>
  <si>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</si>
  <si>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</si>
  <si>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</si>
  <si>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</si>
  <si>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</si>
  <si>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</si>
  <si>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</si>
  <si>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</si>
  <si>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</si>
  <si>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</si>
  <si>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</si>
  <si>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</si>
  <si>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</si>
  <si>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</si>
  <si>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</si>
  <si>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</si>
  <si>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</si>
  <si>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</si>
  <si>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</si>
  <si>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</si>
  <si>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</si>
  <si>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</si>
  <si>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</si>
  <si>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</si>
  <si>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</si>
  <si>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</si>
  <si>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</si>
  <si>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</si>
  <si>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</si>
  <si>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</si>
  <si>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</si>
  <si>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</si>
  <si>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</si>
  <si>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</si>
  <si>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</si>
  <si>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</si>
  <si>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</si>
  <si>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</si>
  <si>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</si>
  <si>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</si>
  <si>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</si>
  <si>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</si>
  <si>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</si>
  <si>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</si>
  <si>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</si>
  <si>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</si>
  <si>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</si>
  <si>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</si>
  <si>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</si>
  <si>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</si>
  <si>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</si>
  <si>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</si>
  <si>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</si>
  <si>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</si>
  <si>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</si>
  <si>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</si>
  <si>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</si>
  <si>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</si>
  <si>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</si>
  <si>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</si>
  <si>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</si>
  <si>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</si>
  <si>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</si>
  <si>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</si>
  <si>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</si>
  <si>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</si>
  <si>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</si>
  <si>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</si>
  <si>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</si>
  <si>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</si>
  <si>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</si>
  <si>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</si>
  <si>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</si>
  <si>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</si>
  <si>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</si>
  <si>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</si>
  <si>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</si>
  <si>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</si>
  <si>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</si>
  <si>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</si>
  <si>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</si>
  <si>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</si>
  <si>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</si>
  <si>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</si>
  <si>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</si>
  <si>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</si>
  <si>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</si>
  <si>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</si>
  <si>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</si>
  <si>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</si>
  <si>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</si>
  <si>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</si>
  <si>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</si>
  <si>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</si>
  <si>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</si>
  <si>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</si>
  <si>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</si>
  <si>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</si>
  <si>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</si>
  <si>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</si>
  <si>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</si>
  <si>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</si>
  <si>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</si>
  <si>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</si>
  <si>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</si>
  <si>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</si>
  <si>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</si>
  <si>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</si>
  <si>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</si>
  <si>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</si>
  <si>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</si>
  <si>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</si>
  <si>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</si>
  <si>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</si>
  <si>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</si>
  <si>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</si>
  <si>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</si>
  <si>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</si>
  <si>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</si>
  <si>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</si>
  <si>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</si>
  <si>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</si>
  <si>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</si>
  <si>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</si>
  <si>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</si>
  <si>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</si>
  <si>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</si>
  <si>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</si>
  <si>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</si>
  <si>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</si>
  <si>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</si>
  <si>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</si>
  <si>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</si>
  <si>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</si>
  <si>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</si>
  <si>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</si>
  <si>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</si>
  <si>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</si>
  <si>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</si>
  <si>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</si>
  <si>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</si>
  <si>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</si>
  <si>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</si>
  <si>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</si>
  <si>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</si>
  <si>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</si>
  <si>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</si>
  <si>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</si>
  <si>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</si>
  <si>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</si>
  <si>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</si>
  <si>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</si>
  <si>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</si>
  <si>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</si>
  <si>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</si>
  <si>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</si>
  <si>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</si>
  <si>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</si>
  <si>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</si>
  <si>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</si>
  <si>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</si>
  <si>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</si>
  <si>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</si>
  <si>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</si>
  <si>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</si>
  <si>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</si>
  <si>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</si>
  <si>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</si>
  <si>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</si>
  <si>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</si>
  <si>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</si>
  <si>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</si>
  <si>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</si>
  <si>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</si>
  <si>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</si>
  <si>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</si>
  <si>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</si>
  <si>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</si>
  <si>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</si>
  <si>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</si>
  <si>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</si>
  <si>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</si>
  <si>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</si>
  <si>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</si>
  <si>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</si>
  <si>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</si>
  <si>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</si>
  <si>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</si>
  <si>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</si>
  <si>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</si>
  <si>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</si>
  <si>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</si>
  <si>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</si>
  <si>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</si>
  <si>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</si>
  <si>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</si>
  <si>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</si>
  <si>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</si>
  <si>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</si>
  <si>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</si>
  <si>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</si>
  <si>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</si>
  <si>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</si>
  <si>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</si>
  <si>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</si>
  <si>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</si>
  <si>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</si>
  <si>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</si>
  <si>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</si>
  <si>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</si>
  <si>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</si>
  <si>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</si>
  <si>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</si>
  <si>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</si>
  <si>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</si>
  <si>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</si>
  <si>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</si>
  <si>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</si>
  <si>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</si>
  <si>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</si>
  <si>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</si>
  <si>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</si>
  <si>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</si>
  <si>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</si>
  <si>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</si>
  <si>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</si>
  <si>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</si>
  <si>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</si>
  <si>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</si>
  <si>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</si>
  <si>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</si>
  <si>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</si>
  <si>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</si>
  <si>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</si>
  <si>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</si>
  <si>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</si>
  <si>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</si>
  <si>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</si>
  <si>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</si>
  <si>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</si>
  <si>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</si>
  <si>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</si>
  <si>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</si>
  <si>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</si>
  <si>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</si>
  <si>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</si>
  <si>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</si>
  <si>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</si>
  <si>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</si>
  <si>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</si>
  <si>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</si>
  <si>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</si>
  <si>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</si>
  <si>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</si>
  <si>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</si>
  <si>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</si>
  <si>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</si>
  <si>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</si>
  <si>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</si>
  <si>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</si>
  <si>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</si>
  <si>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</si>
  <si>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</si>
  <si>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</si>
  <si>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</si>
  <si>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</si>
  <si>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</si>
  <si>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</si>
  <si>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</si>
  <si>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</si>
  <si>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</si>
  <si>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</si>
  <si>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</si>
  <si>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</si>
  <si>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</si>
  <si>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</si>
  <si>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</si>
  <si>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</si>
  <si>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</si>
  <si>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</si>
  <si>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</si>
  <si>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</si>
  <si>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</si>
  <si>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</si>
  <si>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</si>
  <si>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</si>
  <si>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</si>
  <si>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</si>
  <si>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</si>
  <si>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</si>
  <si>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</si>
  <si>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</si>
  <si>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</si>
  <si>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</si>
  <si>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</si>
  <si>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</si>
  <si>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</si>
  <si>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</si>
  <si>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</si>
  <si>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</si>
  <si>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</si>
  <si>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</si>
  <si>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</si>
  <si>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</si>
  <si>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</si>
  <si>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</si>
  <si>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</si>
  <si>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</si>
  <si>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</si>
  <si>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</si>
  <si>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</si>
  <si>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</si>
  <si>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</si>
  <si>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</si>
  <si>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</si>
  <si>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</si>
  <si>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</si>
  <si>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</si>
  <si>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</si>
  <si>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</si>
  <si>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</si>
  <si>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</si>
  <si>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</si>
  <si>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</si>
  <si>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</si>
  <si>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</si>
  <si>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</si>
  <si>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</si>
  <si>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</si>
  <si>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</si>
  <si>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</si>
  <si>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</si>
  <si>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</si>
  <si>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</si>
  <si>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</si>
  <si>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</si>
  <si>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</si>
  <si>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</si>
  <si>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</si>
  <si>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</si>
  <si>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</si>
  <si>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</si>
  <si>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</si>
  <si>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</si>
  <si>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</si>
  <si>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</si>
  <si>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</si>
  <si>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</si>
  <si>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</si>
  <si>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</si>
  <si>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</si>
  <si>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</si>
  <si>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</si>
  <si>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</si>
  <si>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</si>
  <si>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</si>
  <si>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</si>
  <si>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</si>
  <si>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</si>
  <si>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</si>
  <si>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</si>
  <si>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</si>
  <si>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</si>
  <si>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</si>
  <si>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</si>
  <si>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</si>
  <si>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</si>
  <si>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</si>
  <si>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</si>
  <si>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</si>
  <si>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</si>
  <si>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</si>
  <si>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</si>
  <si>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</si>
  <si>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</si>
  <si>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</si>
  <si>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</si>
  <si>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</si>
  <si>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</si>
  <si>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</si>
  <si>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</si>
  <si>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</si>
  <si>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</si>
  <si>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</si>
  <si>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</si>
  <si>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</si>
  <si>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</si>
  <si>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</si>
  <si>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</si>
  <si>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</si>
  <si>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</si>
  <si>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</si>
  <si>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</si>
  <si>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</si>
  <si>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</si>
  <si>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</si>
  <si>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</si>
  <si>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</si>
  <si>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</si>
  <si>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</si>
  <si>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</si>
  <si>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</si>
  <si>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</si>
  <si>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</si>
  <si>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</si>
  <si>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</si>
  <si>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</si>
  <si>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</si>
  <si>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</si>
  <si>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</si>
  <si>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</si>
  <si>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</si>
  <si>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</si>
  <si>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</si>
  <si>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</si>
  <si>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</si>
  <si>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</si>
  <si>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</si>
  <si>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</si>
  <si>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</si>
  <si>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</si>
  <si>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</si>
  <si>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</si>
  <si>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</si>
  <si>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</si>
  <si>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</si>
  <si>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</si>
  <si>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</si>
  <si>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</si>
  <si>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</si>
  <si>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</si>
  <si>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</si>
  <si>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</si>
  <si>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</si>
  <si>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</si>
  <si>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</si>
  <si>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</si>
  <si>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</si>
  <si>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</si>
  <si>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</si>
  <si>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</si>
  <si>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</si>
  <si>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</si>
  <si>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</si>
  <si>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</si>
  <si>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</si>
  <si>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</si>
  <si>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</si>
  <si>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</si>
  <si>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</si>
  <si>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</si>
  <si>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</si>
  <si>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</si>
  <si>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</si>
  <si>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</si>
  <si>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</si>
  <si>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</si>
  <si>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</si>
  <si>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</si>
  <si>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</si>
  <si>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</si>
  <si>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</si>
  <si>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</si>
  <si>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</si>
  <si>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</si>
  <si>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</si>
  <si>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</si>
  <si>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</si>
  <si>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</si>
  <si>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</si>
  <si>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</si>
  <si>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</si>
  <si>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</si>
  <si>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</si>
  <si>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</si>
  <si>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</si>
  <si>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</si>
  <si>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</si>
  <si>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</si>
  <si>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</si>
  <si>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</si>
  <si>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</si>
  <si>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</si>
  <si>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</si>
  <si>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</si>
  <si>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</si>
  <si>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</si>
  <si>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</si>
  <si>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</si>
  <si>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</si>
  <si>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</si>
  <si>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</si>
  <si>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</si>
  <si>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</si>
  <si>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</si>
  <si>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</si>
  <si>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</si>
  <si>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</si>
  <si>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</si>
  <si>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</si>
  <si>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</si>
  <si>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</si>
  <si>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</si>
  <si>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</si>
  <si>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</si>
  <si>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</si>
  <si>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</si>
  <si>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</si>
  <si>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</si>
  <si>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</si>
  <si>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</si>
  <si>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</si>
  <si>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</si>
  <si>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</si>
  <si>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</si>
  <si>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</si>
  <si>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</si>
  <si>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</si>
  <si>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</si>
  <si>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</si>
  <si>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</si>
  <si>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</si>
  <si>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</si>
  <si>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</si>
  <si>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</si>
  <si>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</si>
  <si>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</si>
  <si>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</si>
  <si>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</si>
  <si>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</si>
  <si>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</si>
  <si>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</si>
  <si>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</si>
  <si>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</si>
  <si>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</si>
  <si>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</si>
  <si>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</si>
  <si>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</si>
  <si>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</si>
  <si>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</si>
  <si>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</si>
  <si>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</si>
  <si>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</si>
  <si>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</si>
  <si>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</si>
  <si>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</si>
  <si>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</si>
  <si>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</si>
  <si>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</si>
  <si>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</si>
  <si>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</si>
  <si>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</si>
  <si>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</si>
  <si>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</si>
  <si>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</si>
  <si>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</si>
  <si>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</si>
  <si>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</si>
  <si>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</si>
  <si>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</si>
  <si>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</si>
  <si>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</si>
  <si>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</si>
  <si>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</si>
  <si>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</si>
  <si>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</si>
  <si>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</si>
  <si>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</si>
  <si>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</si>
  <si>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</si>
  <si>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</si>
  <si>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</si>
  <si>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</si>
  <si>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</si>
  <si>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</si>
  <si>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</si>
  <si>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</si>
  <si>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</si>
  <si>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</si>
  <si>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</si>
  <si>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</si>
  <si>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</si>
  <si>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</si>
  <si>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</si>
  <si>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</si>
  <si>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</si>
  <si>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</si>
  <si>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</si>
  <si>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</si>
  <si>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</si>
  <si>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</si>
  <si>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</si>
  <si>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</si>
  <si>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</si>
  <si>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</si>
  <si>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</si>
  <si>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</si>
  <si>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</si>
  <si>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</si>
  <si>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</si>
  <si>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</si>
  <si>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</si>
  <si>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</si>
  <si>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</si>
  <si>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</si>
  <si>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</si>
  <si>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</si>
  <si>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</si>
  <si>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</si>
  <si>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</si>
  <si>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</si>
  <si>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</si>
  <si>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</si>
  <si>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</si>
  <si>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</si>
  <si>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</si>
  <si>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</si>
  <si>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</si>
  <si>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</si>
  <si>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</si>
  <si>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</si>
  <si>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</si>
  <si>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</si>
  <si>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</si>
  <si>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</si>
  <si>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</si>
  <si>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</si>
  <si>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</si>
  <si>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</si>
  <si>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</si>
  <si>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</si>
  <si>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</si>
  <si>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</si>
  <si>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</si>
  <si>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</si>
  <si>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</si>
  <si>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</si>
  <si>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</si>
  <si>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</si>
  <si>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</si>
  <si>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</si>
  <si>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</si>
  <si>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</si>
  <si>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</si>
  <si>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</si>
  <si>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</si>
  <si>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</si>
  <si>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</si>
  <si>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</si>
  <si>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</si>
  <si>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</si>
  <si>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</si>
  <si>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</si>
  <si>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</si>
  <si>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</si>
  <si>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</si>
  <si>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</si>
  <si>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</si>
  <si>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</si>
  <si>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</si>
  <si>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</si>
  <si>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</si>
  <si>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</si>
  <si>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</si>
  <si>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</si>
  <si>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</si>
  <si>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</si>
  <si>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</si>
  <si>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</si>
  <si>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</si>
  <si>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</si>
  <si>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</si>
  <si>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</si>
  <si>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</si>
  <si>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</si>
  <si>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</si>
  <si>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</si>
  <si>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</si>
  <si>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</si>
  <si>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</si>
  <si>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</si>
  <si>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</si>
  <si>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</si>
  <si>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</si>
  <si>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</si>
  <si>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</si>
  <si>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</si>
  <si>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</si>
  <si>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</si>
  <si>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</si>
  <si>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</si>
  <si>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</si>
  <si>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</si>
  <si>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</si>
  <si>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</si>
  <si>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</si>
  <si>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</si>
  <si>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</si>
  <si>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</si>
  <si>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</si>
  <si>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</si>
  <si>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</si>
  <si>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</si>
  <si>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</si>
  <si>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</si>
  <si>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</si>
  <si>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</si>
  <si>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</si>
  <si>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</si>
  <si>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</si>
  <si>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</si>
  <si>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</si>
  <si>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</si>
  <si>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</si>
  <si>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</si>
  <si>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</si>
  <si>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</si>
  <si>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</si>
  <si>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</si>
  <si>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</si>
  <si>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</si>
  <si>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</si>
  <si>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</si>
  <si>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</si>
  <si>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</si>
  <si>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</si>
  <si>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</si>
  <si>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</si>
  <si>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</si>
  <si>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</si>
  <si>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</si>
  <si>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</si>
  <si>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</si>
  <si>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</si>
  <si>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</si>
  <si>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</si>
  <si>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</si>
  <si>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</si>
  <si>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</si>
  <si>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</si>
  <si>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</si>
  <si>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</si>
  <si>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</si>
  <si>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</si>
  <si>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</si>
  <si>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</si>
  <si>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</si>
  <si>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</si>
  <si>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</si>
  <si>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</si>
  <si>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</si>
  <si>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</si>
  <si>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</si>
  <si>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</si>
  <si>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</si>
  <si>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</si>
  <si>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</si>
  <si>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</si>
  <si>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</si>
  <si>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</si>
  <si>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</si>
  <si>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</si>
  <si>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</si>
  <si>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</si>
  <si>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</si>
  <si>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</si>
  <si>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</si>
  <si>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</si>
  <si>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</si>
  <si>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</si>
  <si>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</si>
  <si>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</si>
  <si>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</si>
  <si>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</si>
  <si>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</si>
  <si>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</si>
  <si>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</si>
  <si>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</si>
  <si>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</si>
  <si>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</si>
  <si>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</si>
  <si>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</si>
  <si>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</si>
  <si>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</si>
  <si>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</si>
  <si>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</si>
  <si>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</si>
  <si>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</si>
  <si>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</si>
  <si>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</si>
  <si>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</si>
  <si>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</si>
  <si>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</si>
  <si>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</si>
  <si>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</si>
  <si>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</si>
  <si>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</si>
  <si>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</si>
  <si>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</si>
  <si>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</si>
  <si>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</si>
  <si>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</si>
  <si>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</si>
  <si>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</si>
  <si>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</si>
  <si>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</si>
  <si>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</si>
  <si>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</si>
  <si>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</si>
  <si>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</si>
  <si>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</si>
  <si>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</si>
  <si>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</si>
  <si>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</si>
  <si>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</si>
  <si>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</si>
  <si>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</si>
  <si>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</si>
  <si>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</si>
  <si>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</si>
  <si>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</si>
  <si>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</si>
  <si>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</si>
  <si>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</si>
  <si>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</si>
  <si>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</si>
  <si>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</si>
  <si>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</si>
  <si>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</si>
  <si>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</si>
  <si>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</si>
  <si>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</si>
  <si>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</si>
  <si>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</si>
  <si>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</si>
  <si>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</si>
  <si>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</si>
  <si>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</si>
  <si>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</si>
  <si>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</si>
  <si>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</si>
  <si>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</si>
  <si>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</si>
  <si>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</si>
  <si>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</si>
  <si>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</si>
  <si>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</si>
  <si>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</si>
  <si>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</si>
  <si>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</si>
  <si>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</si>
  <si>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</si>
  <si>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</si>
  <si>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</si>
  <si>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</si>
  <si>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</si>
  <si>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</si>
  <si>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</si>
  <si>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</si>
  <si>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</si>
  <si>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</si>
  <si>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</si>
  <si>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</si>
  <si>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</si>
  <si>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</si>
  <si>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</si>
  <si>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</si>
  <si>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</si>
  <si>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</si>
  <si>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</si>
  <si>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</si>
  <si>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</si>
  <si>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</si>
  <si>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</si>
  <si>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</si>
  <si>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</si>
  <si>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</si>
  <si>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</si>
  <si>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</si>
  <si>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</si>
  <si>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</si>
  <si>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</si>
  <si>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</si>
  <si>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</si>
  <si>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</si>
  <si>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</si>
  <si>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</si>
  <si>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</si>
  <si>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</si>
  <si>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</si>
  <si>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</si>
  <si>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</si>
  <si>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</si>
  <si>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</si>
  <si>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</si>
  <si>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</si>
  <si>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</si>
  <si>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</si>
  <si>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</si>
  <si>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</si>
  <si>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</si>
  <si>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</si>
  <si>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</si>
  <si>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</si>
  <si>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</si>
  <si>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</si>
  <si>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</si>
  <si>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</si>
  <si>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</si>
  <si>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</si>
  <si>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</si>
  <si>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</si>
  <si>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</si>
  <si>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</si>
  <si>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</si>
  <si>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</si>
  <si>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</si>
  <si>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</si>
  <si>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</si>
  <si>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</si>
  <si>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</si>
  <si>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</si>
  <si>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</si>
  <si>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</si>
  <si>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</si>
  <si>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</si>
  <si>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</si>
  <si>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</si>
  <si>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</si>
  <si>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</si>
  <si>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</si>
  <si>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</si>
  <si>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</si>
  <si>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</si>
  <si>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</si>
  <si>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</si>
  <si>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</si>
  <si>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</si>
  <si>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</si>
  <si>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</si>
  <si>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</si>
  <si>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</si>
  <si>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</si>
  <si>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</si>
  <si>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</si>
  <si>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</si>
  <si>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</si>
  <si>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</si>
  <si>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</si>
  <si>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</si>
  <si>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</si>
  <si>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</si>
  <si>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</si>
  <si>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</si>
  <si>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</si>
  <si>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</si>
  <si>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</si>
  <si>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</si>
  <si>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</si>
  <si>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</si>
  <si>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</si>
  <si>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</si>
  <si>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</si>
  <si>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</si>
  <si>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</si>
  <si>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</si>
  <si>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</si>
  <si>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</si>
  <si>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</si>
  <si>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</si>
  <si>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</si>
  <si>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</si>
  <si>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</si>
  <si>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</si>
  <si>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</si>
  <si>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</si>
  <si>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</si>
  <si>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</si>
  <si>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</si>
  <si>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</si>
  <si>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</si>
  <si>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</si>
  <si>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</si>
  <si>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</si>
  <si>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</si>
  <si>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</si>
  <si>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</si>
  <si>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</si>
  <si>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</si>
  <si>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</si>
  <si>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</si>
  <si>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</si>
  <si>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</si>
  <si>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</si>
  <si>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</si>
  <si>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</si>
  <si>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</si>
  <si>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</si>
  <si>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</si>
  <si>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</si>
  <si>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</si>
  <si>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</si>
  <si>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</si>
  <si>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</si>
  <si>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</si>
  <si>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</si>
  <si>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</si>
  <si>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</si>
  <si>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</si>
  <si>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</si>
  <si>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</si>
  <si>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</si>
  <si>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</si>
  <si>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</si>
  <si>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</si>
  <si>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</si>
  <si>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</si>
  <si>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</si>
  <si>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</si>
  <si>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</si>
  <si>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</si>
  <si>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</si>
  <si>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</si>
  <si>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</si>
  <si>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</si>
  <si>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</si>
  <si>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</si>
  <si>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</si>
  <si>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</si>
  <si>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</si>
  <si>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</si>
  <si>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</si>
  <si>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</si>
  <si>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</si>
  <si>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</si>
  <si>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</si>
  <si>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</si>
  <si>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</si>
  <si>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</si>
  <si>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</si>
  <si>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</si>
  <si>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</si>
  <si>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</si>
  <si>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</si>
  <si>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</si>
  <si>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</si>
  <si>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</si>
  <si>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</si>
  <si>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</si>
  <si>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</si>
  <si>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</si>
  <si>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</si>
  <si>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</si>
  <si>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</si>
  <si>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</si>
  <si>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</si>
  <si>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</si>
  <si>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</si>
  <si>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</si>
  <si>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</si>
  <si>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</si>
  <si>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</si>
  <si>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</si>
  <si>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</si>
  <si>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</si>
  <si>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</si>
  <si>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</si>
  <si>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</si>
  <si>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</si>
  <si>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</si>
  <si>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</si>
  <si>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</si>
  <si>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</si>
  <si>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</si>
  <si>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</si>
  <si>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</si>
  <si>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</si>
  <si>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</si>
  <si>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</si>
  <si>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</si>
  <si>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</si>
  <si>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</si>
  <si>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</si>
  <si>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</si>
  <si>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</si>
  <si>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</si>
  <si>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</si>
  <si>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</si>
  <si>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</si>
  <si>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</si>
  <si>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</si>
  <si>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</si>
  <si>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</si>
  <si>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</si>
  <si>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</si>
  <si>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</si>
  <si>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</si>
  <si>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</si>
  <si>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</si>
  <si>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</si>
  <si>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</si>
  <si>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</si>
  <si>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</si>
  <si>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</si>
  <si>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</si>
  <si>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</si>
  <si>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</si>
  <si>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</si>
  <si>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</si>
  <si>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</si>
  <si>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</si>
  <si>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</si>
  <si>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</si>
  <si>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</si>
  <si>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</si>
  <si>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</si>
  <si>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</si>
  <si>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</si>
  <si>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</si>
  <si>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</si>
  <si>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</si>
  <si>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</si>
  <si>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</si>
  <si>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</si>
  <si>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</si>
  <si>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</si>
  <si>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</si>
  <si>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</si>
  <si>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</si>
  <si>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</si>
  <si>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</si>
  <si>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</si>
  <si>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</si>
  <si>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</si>
  <si>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</si>
  <si>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</si>
  <si>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</si>
  <si>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</si>
  <si>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</si>
  <si>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</si>
  <si>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</si>
  <si>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</si>
  <si>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</si>
  <si>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</si>
  <si>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</si>
  <si>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</si>
  <si>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</si>
  <si>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</si>
  <si>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</si>
  <si>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</si>
  <si>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</si>
  <si>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</si>
  <si>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</si>
  <si>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</si>
  <si>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</si>
  <si>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</si>
  <si>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</si>
  <si>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</si>
  <si>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</si>
  <si>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</si>
  <si>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</si>
  <si>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</si>
  <si>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</si>
  <si>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</si>
  <si>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</si>
  <si>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</si>
  <si>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</si>
  <si>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</si>
  <si>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</si>
  <si>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</si>
  <si>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</si>
  <si>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</si>
  <si>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</si>
  <si>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</si>
  <si>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</si>
  <si>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</si>
  <si>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</si>
  <si>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</si>
  <si>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</si>
  <si>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</si>
  <si>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</si>
  <si>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</si>
  <si>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</si>
  <si>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</si>
  <si>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</si>
  <si>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</si>
  <si>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</si>
  <si>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</si>
  <si>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</si>
  <si>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</si>
  <si>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</si>
  <si>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</si>
  <si>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</si>
  <si>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</si>
  <si>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</si>
  <si>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</si>
  <si>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</si>
  <si>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</si>
  <si>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</si>
  <si>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</si>
  <si>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</si>
  <si>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</si>
  <si>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</si>
  <si>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</si>
  <si>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</si>
  <si>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</si>
  <si>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</si>
  <si>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</si>
  <si>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</si>
  <si>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</si>
  <si>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</si>
  <si>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</si>
  <si>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</si>
  <si>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</si>
  <si>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</si>
  <si>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</si>
  <si>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</si>
  <si>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</si>
  <si>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</si>
  <si>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</si>
  <si>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</si>
  <si>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</si>
  <si>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</si>
  <si>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</si>
  <si>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</si>
  <si>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</si>
  <si>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</si>
  <si>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</si>
  <si>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</si>
  <si>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</si>
  <si>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</si>
  <si>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</si>
  <si>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</si>
  <si>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</si>
  <si>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</si>
  <si>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</si>
  <si>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</si>
  <si>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</si>
  <si>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</si>
  <si>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</si>
  <si>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</si>
  <si>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</si>
  <si>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</si>
  <si>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</si>
  <si>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</si>
  <si>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</si>
  <si>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</si>
  <si>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</si>
  <si>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</si>
  <si>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</si>
  <si>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</si>
  <si>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</si>
  <si>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</si>
  <si>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</si>
  <si>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</si>
  <si>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</si>
  <si>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</si>
  <si>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</si>
  <si>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</si>
  <si>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</si>
  <si>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</si>
  <si>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</si>
  <si>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</si>
  <si>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</si>
  <si>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</si>
  <si>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</si>
  <si>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</si>
  <si>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</si>
  <si>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</si>
  <si>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</si>
  <si>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</si>
  <si>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</si>
  <si>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</si>
  <si>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</si>
  <si>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</si>
  <si>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</si>
  <si>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</si>
  <si>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</si>
  <si>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</si>
  <si>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</si>
  <si>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</si>
  <si>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</si>
  <si>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</si>
  <si>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</si>
  <si>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</si>
  <si>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</si>
  <si>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</si>
  <si>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</si>
  <si>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</si>
  <si>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</si>
  <si>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</si>
  <si>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</si>
  <si>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</si>
  <si>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</si>
  <si>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</si>
  <si>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</si>
  <si>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</si>
  <si>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</si>
  <si>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</si>
  <si>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</si>
  <si>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</si>
  <si>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</si>
  <si>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</si>
  <si>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</si>
  <si>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</si>
  <si>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</si>
  <si>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</si>
  <si>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</si>
  <si>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</si>
  <si>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</si>
  <si>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</si>
  <si>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</si>
  <si>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</si>
  <si>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</si>
  <si>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</si>
  <si>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</si>
  <si>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</si>
  <si>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</si>
  <si>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</si>
  <si>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</si>
  <si>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</si>
  <si>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</si>
  <si>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</si>
  <si>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</si>
  <si>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</si>
  <si>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</si>
  <si>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</si>
  <si>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</si>
  <si>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</si>
  <si>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</si>
  <si>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</si>
  <si>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</si>
  <si>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</si>
  <si>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</si>
  <si>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</si>
  <si>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</si>
  <si>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</si>
  <si>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</si>
  <si>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</si>
  <si>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</si>
  <si>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</si>
  <si>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</si>
  <si>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</si>
  <si>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</si>
  <si>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</si>
  <si>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</si>
  <si>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</si>
  <si>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</si>
  <si>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</si>
  <si>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</si>
  <si>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</si>
  <si>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</si>
  <si>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</si>
  <si>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</si>
  <si>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</si>
  <si>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</si>
  <si>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</si>
  <si>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</si>
  <si>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</si>
  <si>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</si>
  <si>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</si>
  <si>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</si>
  <si>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</si>
  <si>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</si>
  <si>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</si>
  <si>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</si>
  <si>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</si>
  <si>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</si>
  <si>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</si>
  <si>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</si>
  <si>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</si>
  <si>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</si>
  <si>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</si>
  <si>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</si>
  <si>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</si>
  <si>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</si>
  <si>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</si>
  <si>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</si>
  <si>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</si>
  <si>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</si>
  <si>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</si>
  <si>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</si>
  <si>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</si>
  <si>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</si>
  <si>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</si>
  <si>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</si>
  <si>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</si>
  <si>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</si>
  <si>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</si>
  <si>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</si>
  <si>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</si>
  <si>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</si>
  <si>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</si>
  <si>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</si>
  <si>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</si>
  <si>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</si>
  <si>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</si>
  <si>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</si>
  <si>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</si>
  <si>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</si>
  <si>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</si>
  <si>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</si>
  <si>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</si>
  <si>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</si>
  <si>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</si>
  <si>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</si>
  <si>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</si>
  <si>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</si>
  <si>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</si>
  <si>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</si>
  <si>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</si>
  <si>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</si>
  <si>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</si>
  <si>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</si>
  <si>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</si>
  <si>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</si>
  <si>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</si>
  <si>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</si>
  <si>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</si>
  <si>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</si>
  <si>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</si>
  <si>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</si>
  <si>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</si>
  <si>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</si>
  <si>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</si>
  <si>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</si>
  <si>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</si>
  <si>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</si>
  <si>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</si>
  <si>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</si>
  <si>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</si>
  <si>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</si>
  <si>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</si>
  <si>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</si>
  <si>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</si>
  <si>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</si>
  <si>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</si>
  <si>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</si>
  <si>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</si>
  <si>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</si>
  <si>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</si>
  <si>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</si>
  <si>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</si>
  <si>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</si>
  <si>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</si>
  <si>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</si>
  <si>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</si>
  <si>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</si>
  <si>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</si>
  <si>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</si>
  <si>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</si>
  <si>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</si>
  <si>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</si>
  <si>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</si>
  <si>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</si>
  <si>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</si>
  <si>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</si>
  <si>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</si>
  <si>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</si>
  <si>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</si>
  <si>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</si>
  <si>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</si>
  <si>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</si>
  <si>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</si>
  <si>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</si>
  <si>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</si>
  <si>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</si>
  <si>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</si>
  <si>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</si>
  <si>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</si>
  <si>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</si>
  <si>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</si>
  <si>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</si>
  <si>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</si>
  <si>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</si>
  <si>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</si>
  <si>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</si>
  <si>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</si>
  <si>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</si>
  <si>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</si>
  <si>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</si>
  <si>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</si>
  <si>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</si>
  <si>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</si>
  <si>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</si>
  <si>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</si>
  <si>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</si>
  <si>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</si>
  <si>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</si>
  <si>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</si>
  <si>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</si>
  <si>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</si>
  <si>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</si>
  <si>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</si>
  <si>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</si>
  <si>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</si>
  <si>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</si>
  <si>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</si>
  <si>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</si>
  <si>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</si>
  <si>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</si>
  <si>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</si>
  <si>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</si>
  <si>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</si>
  <si>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</si>
  <si>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</si>
  <si>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</si>
  <si>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</si>
  <si>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</si>
  <si>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</si>
  <si>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</si>
  <si>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</si>
  <si>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</si>
  <si>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</si>
  <si>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</si>
  <si>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</si>
  <si>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</si>
  <si>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</si>
  <si>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</si>
  <si>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</si>
  <si>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</si>
  <si>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</si>
  <si>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</si>
  <si>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</si>
  <si>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</si>
  <si>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</si>
  <si>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</si>
  <si>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</si>
  <si>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</si>
  <si>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</si>
  <si>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</si>
  <si>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</si>
  <si>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</si>
  <si>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</si>
  <si>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</si>
  <si>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</si>
  <si>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</si>
  <si>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</si>
  <si>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</si>
  <si>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</si>
  <si>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</si>
  <si>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</si>
  <si>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</si>
  <si>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</si>
  <si>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</si>
  <si>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</si>
  <si>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</si>
  <si>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</si>
  <si>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</si>
  <si>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</si>
  <si>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</si>
  <si>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</si>
  <si>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</si>
  <si>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</si>
  <si>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</si>
  <si>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</si>
  <si>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</si>
  <si>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</si>
  <si>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</si>
  <si>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</si>
  <si>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</si>
  <si>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</si>
  <si>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</si>
  <si>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</si>
  <si>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</si>
  <si>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</si>
  <si>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</si>
  <si>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</si>
  <si>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</si>
  <si>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</si>
  <si>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</si>
  <si>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</si>
  <si>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</si>
  <si>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</si>
  <si>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</si>
  <si>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</si>
  <si>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</si>
  <si>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</si>
  <si>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</si>
  <si>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</si>
  <si>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</si>
  <si>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</si>
  <si>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</si>
  <si>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</si>
  <si>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</si>
  <si>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</si>
  <si>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</si>
  <si>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</si>
  <si>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</si>
  <si>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</si>
  <si>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</si>
  <si>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</si>
  <si>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</si>
  <si>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</si>
  <si>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</si>
  <si>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</si>
  <si>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</si>
  <si>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</si>
  <si>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</si>
  <si>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</si>
  <si>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</si>
  <si>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</si>
  <si>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</si>
  <si>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</si>
  <si>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</si>
  <si>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</si>
  <si>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</si>
  <si>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</si>
  <si>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</si>
  <si>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</si>
  <si>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</si>
  <si>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</si>
  <si>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</si>
  <si>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</si>
  <si>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</si>
  <si>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</si>
  <si>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</si>
  <si>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</si>
  <si>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</si>
  <si>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</si>
  <si>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</si>
  <si>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</si>
  <si>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</si>
  <si>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</si>
  <si>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</si>
  <si>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</si>
  <si>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</si>
  <si>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</si>
  <si>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</si>
  <si>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</si>
  <si>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</si>
  <si>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</si>
  <si>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</si>
  <si>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</si>
  <si>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</si>
  <si>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</si>
  <si>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</si>
  <si>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</si>
  <si>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</si>
  <si>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</si>
  <si>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</si>
  <si>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</si>
  <si>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</si>
  <si>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</si>
  <si>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</si>
  <si>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</si>
  <si>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</si>
  <si>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</si>
  <si>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</si>
  <si>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</si>
  <si>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</si>
  <si>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</si>
  <si>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</si>
  <si>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</si>
  <si>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</si>
  <si>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</si>
  <si>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</si>
  <si>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</si>
  <si>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</si>
  <si>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</si>
  <si>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</si>
  <si>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</si>
  <si>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</si>
  <si>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</si>
  <si>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</si>
  <si>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</si>
  <si>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</si>
  <si>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</si>
  <si>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</si>
  <si>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</si>
  <si>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</si>
  <si>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</si>
  <si>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</si>
  <si>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</si>
  <si>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</si>
  <si>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</si>
  <si>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</si>
  <si>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</si>
  <si>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</si>
  <si>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</si>
  <si>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</si>
  <si>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</si>
  <si>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</si>
  <si>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</si>
  <si>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</si>
  <si>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</si>
  <si>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</si>
  <si>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</si>
  <si>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</si>
  <si>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</si>
  <si>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</si>
  <si>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</si>
  <si>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</si>
  <si>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</si>
  <si>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</si>
  <si>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</si>
  <si>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</si>
  <si>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</si>
  <si>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</si>
  <si>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</si>
  <si>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</si>
  <si>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</si>
  <si>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</si>
  <si>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</si>
  <si>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</si>
  <si>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</si>
  <si>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</si>
  <si>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</si>
  <si>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</si>
  <si>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</si>
  <si>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</si>
  <si>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</si>
  <si>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</si>
  <si>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</si>
  <si>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</si>
  <si>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</si>
  <si>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</si>
  <si>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</si>
  <si>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</si>
  <si>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</si>
  <si>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</si>
  <si>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</si>
  <si>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</si>
  <si>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</si>
  <si>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</si>
  <si>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</si>
  <si>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</si>
  <si>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</si>
  <si>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</si>
  <si>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</si>
  <si>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</si>
  <si>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</si>
  <si>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</si>
  <si>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</si>
  <si>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</si>
  <si>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</si>
  <si>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</si>
  <si>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</si>
  <si>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</si>
  <si>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</si>
  <si>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</si>
  <si>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</si>
  <si>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</si>
  <si>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</si>
  <si>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</si>
  <si>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</si>
  <si>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</si>
  <si>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</si>
  <si>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</si>
  <si>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</si>
  <si>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</si>
  <si>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</si>
  <si>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</si>
  <si>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</si>
  <si>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</si>
  <si>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</si>
  <si>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</si>
  <si>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</si>
  <si>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</si>
  <si>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</si>
  <si>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</si>
  <si>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</si>
  <si>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</si>
  <si>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</si>
  <si>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</si>
  <si>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</si>
  <si>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</si>
  <si>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</si>
  <si>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</si>
  <si>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</si>
  <si>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</si>
  <si>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</si>
  <si>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</si>
  <si>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</si>
  <si>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</si>
  <si>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</si>
  <si>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</si>
  <si>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</si>
  <si>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</si>
  <si>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</si>
  <si>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</si>
  <si>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</si>
  <si>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</si>
  <si>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</si>
  <si>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</si>
  <si>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</si>
  <si>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</si>
  <si>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</si>
  <si>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</si>
  <si>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</si>
  <si>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</si>
  <si>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</si>
  <si>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</si>
  <si>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</si>
  <si>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</si>
  <si>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</si>
  <si>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</si>
  <si>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</si>
  <si>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</si>
  <si>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</si>
  <si>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</si>
  <si>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</si>
  <si>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</si>
  <si>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</si>
  <si>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</si>
  <si>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</si>
  <si>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</si>
  <si>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</si>
  <si>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</si>
  <si>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</si>
  <si>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</si>
  <si>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</si>
  <si>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</si>
  <si>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</si>
  <si>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</si>
  <si>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</si>
  <si>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</si>
  <si>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</si>
  <si>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</si>
  <si>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</si>
  <si>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</si>
  <si>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</si>
  <si>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</si>
  <si>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</si>
  <si>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</si>
  <si>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</si>
  <si>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</si>
  <si>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</si>
  <si>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</si>
  <si>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</si>
  <si>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</si>
  <si>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</si>
  <si>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</si>
  <si>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</si>
  <si>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</si>
  <si>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</si>
  <si>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</si>
  <si>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</si>
  <si>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</si>
  <si>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</si>
  <si>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</si>
  <si>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</si>
  <si>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</si>
  <si>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</si>
  <si>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</si>
  <si>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</si>
  <si>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</si>
  <si>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</si>
  <si>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</si>
  <si>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</si>
  <si>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</si>
  <si>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</si>
  <si>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</si>
  <si>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</si>
  <si>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</si>
  <si>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</si>
  <si>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</si>
  <si>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</si>
  <si>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</si>
  <si>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</si>
  <si>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</si>
  <si>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</si>
  <si>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</si>
  <si>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</si>
  <si>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</si>
  <si>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</si>
  <si>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</si>
  <si>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</si>
  <si>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</si>
  <si>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</si>
  <si>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</si>
  <si>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</si>
  <si>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</si>
  <si>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</si>
  <si>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</si>
  <si>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</si>
  <si>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</si>
  <si>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</si>
  <si>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</si>
  <si>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</si>
  <si>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</si>
  <si>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</si>
  <si>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</si>
  <si>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</si>
  <si>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</si>
  <si>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</si>
  <si>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</si>
  <si>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</si>
  <si>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</si>
  <si>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</si>
  <si>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</si>
  <si>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</si>
  <si>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</si>
  <si>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</si>
  <si>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</si>
  <si>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</si>
  <si>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</si>
  <si>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</si>
  <si>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</si>
  <si>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</si>
  <si>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</si>
  <si>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</si>
  <si>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</si>
  <si>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</si>
  <si>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</si>
  <si>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</si>
  <si>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</si>
  <si>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</si>
  <si>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</si>
  <si>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</si>
  <si>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</si>
  <si>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</si>
  <si>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</si>
  <si>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</si>
  <si>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</si>
  <si>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</si>
  <si>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</si>
  <si>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</si>
  <si>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</si>
  <si>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</si>
  <si>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</si>
  <si>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</si>
  <si>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</si>
  <si>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</si>
  <si>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</si>
  <si>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</si>
  <si>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</si>
  <si>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</si>
  <si>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</si>
  <si>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</si>
  <si>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</si>
  <si>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</si>
  <si>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</si>
  <si>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</si>
  <si>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</si>
  <si>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</si>
  <si>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</si>
  <si>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</si>
  <si>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</si>
  <si>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</si>
  <si>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</si>
  <si>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</si>
  <si>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</si>
  <si>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</si>
  <si>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</si>
  <si>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</si>
  <si>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</si>
  <si>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</si>
  <si>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</si>
  <si>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</si>
  <si>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</si>
  <si>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</si>
  <si>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</si>
  <si>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</si>
  <si>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</si>
  <si>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</si>
  <si>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</si>
  <si>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</si>
  <si>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</si>
  <si>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</si>
  <si>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</si>
  <si>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</si>
  <si>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</si>
  <si>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</si>
  <si>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</si>
  <si>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</si>
  <si>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</si>
  <si>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</si>
  <si>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</si>
  <si>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</si>
  <si>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</si>
  <si>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</si>
  <si>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</si>
  <si>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</si>
  <si>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</si>
  <si>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</si>
  <si>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</si>
  <si>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</si>
  <si>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</si>
  <si>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</si>
  <si>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</si>
  <si>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</si>
  <si>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</si>
  <si>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</si>
  <si>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</si>
  <si>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</si>
  <si>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</si>
  <si>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</si>
  <si>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</si>
  <si>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</si>
  <si>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</si>
  <si>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</si>
  <si>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</si>
  <si>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</si>
  <si>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</si>
  <si>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</si>
  <si>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</si>
  <si>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</si>
  <si>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</si>
  <si>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</si>
  <si>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</si>
  <si>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</si>
  <si>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</si>
  <si>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</si>
  <si>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</si>
  <si>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</si>
  <si>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</si>
  <si>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</si>
  <si>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</si>
  <si>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</si>
  <si>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</si>
  <si>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</si>
  <si>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</si>
  <si>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</si>
  <si>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</si>
  <si>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</si>
  <si>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</si>
  <si>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</si>
  <si>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</si>
  <si>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</si>
  <si>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</si>
  <si>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</si>
  <si>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</si>
  <si>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</si>
  <si>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</si>
  <si>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</si>
  <si>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</si>
  <si>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</si>
  <si>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</si>
  <si>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</si>
  <si>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</si>
  <si>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</si>
  <si>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</si>
  <si>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</si>
  <si>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</si>
  <si>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</si>
  <si>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</si>
  <si>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</si>
  <si>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</si>
  <si>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</si>
  <si>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</si>
  <si>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</si>
  <si>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</si>
  <si>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</si>
  <si>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</si>
  <si>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</si>
  <si>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</si>
  <si>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</si>
  <si>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</si>
  <si>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</si>
  <si>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</si>
  <si>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</si>
  <si>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</si>
  <si>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</si>
  <si>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</si>
  <si>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</si>
  <si>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</si>
  <si>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</si>
  <si>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</si>
  <si>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</si>
  <si>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</si>
  <si>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</si>
  <si>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</si>
  <si>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</si>
  <si>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</si>
  <si>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</si>
  <si>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</si>
  <si>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</si>
  <si>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</si>
  <si>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</si>
  <si>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</si>
  <si>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</si>
  <si>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</si>
  <si>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</si>
  <si>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</si>
  <si>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</si>
  <si>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</si>
  <si>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</si>
  <si>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</si>
  <si>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</si>
  <si>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</si>
  <si>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</si>
  <si>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</si>
  <si>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</si>
  <si>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</si>
  <si>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</si>
  <si>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</si>
  <si>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</si>
  <si>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</si>
  <si>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</si>
  <si>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</si>
  <si>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</si>
  <si>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</si>
  <si>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</si>
  <si>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</si>
  <si>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</si>
  <si>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</si>
  <si>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</si>
  <si>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</si>
  <si>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</si>
  <si>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</si>
  <si>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</si>
  <si>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</si>
  <si>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</si>
  <si>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</si>
  <si>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</si>
  <si>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</si>
  <si>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</si>
  <si>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</si>
  <si>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</si>
  <si>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</si>
  <si>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</si>
  <si>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</si>
  <si>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</si>
  <si>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</si>
  <si>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</si>
  <si>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</si>
  <si>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</si>
  <si>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</si>
  <si>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</si>
  <si>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</si>
  <si>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</si>
  <si>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</si>
  <si>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</si>
  <si>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</si>
  <si>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</si>
  <si>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</si>
  <si>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</si>
  <si>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</si>
  <si>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</si>
  <si>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</si>
  <si>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</si>
  <si>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</si>
  <si>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</si>
  <si>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</si>
  <si>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</si>
  <si>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</si>
  <si>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</si>
  <si>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</si>
  <si>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</si>
  <si>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</si>
  <si>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</si>
  <si>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</si>
  <si>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</si>
  <si>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</si>
  <si>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</si>
  <si>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</si>
  <si>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</si>
  <si>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</si>
  <si>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</si>
  <si>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</si>
  <si>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</si>
  <si>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</si>
  <si>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</si>
  <si>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</si>
  <si>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</si>
  <si>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</si>
  <si>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</si>
  <si>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</si>
  <si>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</si>
  <si>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</si>
  <si>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</si>
  <si>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</si>
  <si>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</si>
  <si>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</si>
  <si>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</si>
  <si>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</si>
  <si>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</si>
  <si>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</si>
  <si>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</si>
  <si>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</si>
  <si>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</si>
  <si>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</si>
  <si>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</si>
  <si>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</si>
  <si>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</si>
  <si>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</si>
  <si>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</si>
  <si>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</si>
  <si>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</si>
  <si>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</si>
  <si>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</si>
  <si>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</si>
  <si>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</si>
  <si>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</si>
  <si>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</si>
  <si>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</si>
  <si>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</si>
  <si>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</si>
  <si>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</si>
  <si>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</si>
  <si>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</si>
  <si>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</si>
  <si>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</si>
  <si>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</si>
  <si>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</si>
  <si>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</si>
  <si>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</si>
  <si>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</si>
  <si>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</si>
  <si>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</si>
  <si>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</si>
  <si>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</si>
  <si>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</si>
  <si>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</si>
  <si>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</si>
  <si>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</si>
  <si>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</si>
  <si>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</si>
  <si>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</si>
  <si>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</si>
  <si>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</si>
  <si>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</si>
  <si>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</si>
  <si>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</si>
  <si>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</si>
  <si>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</si>
  <si>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</si>
  <si>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</si>
  <si>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</si>
  <si>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</si>
  <si>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</si>
  <si>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</si>
  <si>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</si>
  <si>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</si>
  <si>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</si>
  <si>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</si>
  <si>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</si>
  <si>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</si>
  <si>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</si>
  <si>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</si>
  <si>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</si>
  <si>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</si>
  <si>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</si>
  <si>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</si>
  <si>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</si>
  <si>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</si>
  <si>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</si>
  <si>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</si>
  <si>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</si>
  <si>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</si>
  <si>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</si>
  <si>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</si>
  <si>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</si>
  <si>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</si>
  <si>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</si>
  <si>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</si>
  <si>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</si>
  <si>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</si>
  <si>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</si>
  <si>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</si>
  <si>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</si>
  <si>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</si>
  <si>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</si>
  <si>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</si>
  <si>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</si>
  <si>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</si>
  <si>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</si>
  <si>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</si>
  <si>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</si>
  <si>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</si>
  <si>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</si>
  <si>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</si>
  <si>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</si>
  <si>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</si>
  <si>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</si>
  <si>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</si>
  <si>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</si>
  <si>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</si>
  <si>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</si>
  <si>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</si>
  <si>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</si>
  <si>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</si>
  <si>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</si>
  <si>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</si>
  <si>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</si>
  <si>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</si>
  <si>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</si>
  <si>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</si>
  <si>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</si>
  <si>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</si>
  <si>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</si>
  <si>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</si>
  <si>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</si>
  <si>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</si>
  <si>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</si>
  <si>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</si>
  <si>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</si>
  <si>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</si>
  <si>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</si>
  <si>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</si>
  <si>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</si>
  <si>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</si>
  <si>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</si>
  <si>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</si>
  <si>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</si>
  <si>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</si>
  <si>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</si>
  <si>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</si>
  <si>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</si>
  <si>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</si>
  <si>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</si>
  <si>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</si>
  <si>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</si>
  <si>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</si>
  <si>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</si>
  <si>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</si>
  <si>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</si>
  <si>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</si>
  <si>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</si>
  <si>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</si>
  <si>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</si>
  <si>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</si>
  <si>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</si>
  <si>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</si>
  <si>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</si>
  <si>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</si>
  <si>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</si>
  <si>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</si>
  <si>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</si>
  <si>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</si>
  <si>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</si>
  <si>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</si>
  <si>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</si>
  <si>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</si>
  <si>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</si>
  <si>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</si>
  <si>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</si>
  <si>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</si>
  <si>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</si>
  <si>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</si>
  <si>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</si>
  <si>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</si>
  <si>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</si>
  <si>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</si>
  <si>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</si>
  <si>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</si>
  <si>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</si>
  <si>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</si>
  <si>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</si>
  <si>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</si>
  <si>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</si>
  <si>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</si>
  <si>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</si>
  <si>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</si>
  <si>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</si>
  <si>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</si>
  <si>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</si>
  <si>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</si>
  <si>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</si>
  <si>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</si>
  <si>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</si>
  <si>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</si>
  <si>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</si>
  <si>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</si>
  <si>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</si>
  <si>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</si>
  <si>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</si>
  <si>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</si>
  <si>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</si>
  <si>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</si>
  <si>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</si>
  <si>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</si>
  <si>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</si>
  <si>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</si>
  <si>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</si>
  <si>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</si>
  <si>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</si>
  <si>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</si>
  <si>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</si>
  <si>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</si>
  <si>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</si>
  <si>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</si>
  <si>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</si>
  <si>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</si>
  <si>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</si>
  <si>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</si>
  <si>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</si>
  <si>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</si>
  <si>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</si>
  <si>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</si>
  <si>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</si>
  <si>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</si>
  <si>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</si>
  <si>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</si>
  <si>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</si>
  <si>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</si>
  <si>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</si>
  <si>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</si>
  <si>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</si>
  <si>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</si>
  <si>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</si>
  <si>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</si>
  <si>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</si>
  <si>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</si>
  <si>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</si>
  <si>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</si>
  <si>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</si>
  <si>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</si>
  <si>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</si>
  <si>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</si>
  <si>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</si>
  <si>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</si>
  <si>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</si>
  <si>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</si>
  <si>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</si>
  <si>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</si>
  <si>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</si>
  <si>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</si>
  <si>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</si>
  <si>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</si>
  <si>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</si>
  <si>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</si>
  <si>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</si>
  <si>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</si>
  <si>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</si>
  <si>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</si>
  <si>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</si>
  <si>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</si>
  <si>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</si>
  <si>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</si>
  <si>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</si>
  <si>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</si>
  <si>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</si>
  <si>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</si>
  <si>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</si>
  <si>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</si>
  <si>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</si>
  <si>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</si>
  <si>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</si>
  <si>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</si>
  <si>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</si>
  <si>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</si>
  <si>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</si>
  <si>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</si>
  <si>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</si>
  <si>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</si>
  <si>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</si>
  <si>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</si>
  <si>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</si>
  <si>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</si>
  <si>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</si>
  <si>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</si>
  <si>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</si>
  <si>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</si>
  <si>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</si>
  <si>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</si>
  <si>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</si>
  <si>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</si>
  <si>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</si>
  <si>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</si>
  <si>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</si>
  <si>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</si>
  <si>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</si>
  <si>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</si>
  <si>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</si>
  <si>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</si>
  <si>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</si>
  <si>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</si>
  <si>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</si>
  <si>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</si>
  <si>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</si>
  <si>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</si>
  <si>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</si>
  <si>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</si>
  <si>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</si>
  <si>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</si>
  <si>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</si>
  <si>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</si>
  <si>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</si>
  <si>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</si>
  <si>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</si>
  <si>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</si>
  <si>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</si>
  <si>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</si>
  <si>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</si>
  <si>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</si>
  <si>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</si>
  <si>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</si>
  <si>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</si>
  <si>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</si>
  <si>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</si>
  <si>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</si>
  <si>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</si>
  <si>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</si>
  <si>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</si>
  <si>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</si>
  <si>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</si>
  <si>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</si>
  <si>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</si>
  <si>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</si>
  <si>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</si>
  <si>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</si>
  <si>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</si>
  <si>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</si>
  <si>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</si>
  <si>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</si>
  <si>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</si>
  <si>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</si>
  <si>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</si>
  <si>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</si>
  <si>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</si>
  <si>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</si>
  <si>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</si>
  <si>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</si>
  <si>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</si>
  <si>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</si>
  <si>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</si>
  <si>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</si>
  <si>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</si>
  <si>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</si>
  <si>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</si>
  <si>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</si>
  <si>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</si>
  <si>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</si>
  <si>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</si>
  <si>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</si>
  <si>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</si>
  <si>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</si>
  <si>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</si>
  <si>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</si>
  <si>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</si>
  <si>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</si>
  <si>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</si>
  <si>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</si>
  <si>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</si>
  <si>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</si>
  <si>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</si>
  <si>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</si>
  <si>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</si>
  <si>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</si>
  <si>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</si>
  <si>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</si>
  <si>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</si>
  <si>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</si>
  <si>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</si>
  <si>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</si>
  <si>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</si>
  <si>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</si>
  <si>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</si>
  <si>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</si>
  <si>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</si>
  <si>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</si>
  <si>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</si>
  <si>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</si>
  <si>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</si>
  <si>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</si>
  <si>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</si>
  <si>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</si>
  <si>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</si>
  <si>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</si>
  <si>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</si>
  <si>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</si>
  <si>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</si>
  <si>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</si>
  <si>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</si>
  <si>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</si>
  <si>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</si>
  <si>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</si>
  <si>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</si>
  <si>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</si>
  <si>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</si>
  <si>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</si>
  <si>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</si>
  <si>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</si>
  <si>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</si>
  <si>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</si>
  <si>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</si>
  <si>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</si>
  <si>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</si>
  <si>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</si>
  <si>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</si>
  <si>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</si>
  <si>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</si>
  <si>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</si>
  <si>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</si>
  <si>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</si>
  <si>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</si>
  <si>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</si>
  <si>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</si>
  <si>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</si>
  <si>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</si>
  <si>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</si>
  <si>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</si>
  <si>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</si>
  <si>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</si>
  <si>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</si>
  <si>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</si>
  <si>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</si>
  <si>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</si>
  <si>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</si>
  <si>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</si>
  <si>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</si>
  <si>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</si>
  <si>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</si>
  <si>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</si>
  <si>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</si>
  <si>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</si>
  <si>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</si>
  <si>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</si>
  <si>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</si>
  <si>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</si>
  <si>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</si>
  <si>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</si>
  <si>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</si>
  <si>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</si>
  <si>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</si>
  <si>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</si>
  <si>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</si>
  <si>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</si>
  <si>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</si>
  <si>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</si>
  <si>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</si>
  <si>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</si>
  <si>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</si>
  <si>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</si>
  <si>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</si>
  <si>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</si>
  <si>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</si>
  <si>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</si>
  <si>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</si>
  <si>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</si>
  <si>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</si>
  <si>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</si>
  <si>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</si>
  <si>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</si>
  <si>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</si>
  <si>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</si>
  <si>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</si>
  <si>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</si>
  <si>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</si>
  <si>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</si>
  <si>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</si>
  <si>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</si>
  <si>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</si>
  <si>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</si>
  <si>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</si>
  <si>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</si>
  <si>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</si>
  <si>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</si>
  <si>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</si>
  <si>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</si>
  <si>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</si>
  <si>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</si>
  <si>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</si>
  <si>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</si>
  <si>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</si>
  <si>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</si>
  <si>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</si>
  <si>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</si>
  <si>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</si>
  <si>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</si>
  <si>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</si>
  <si>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</si>
  <si>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</si>
  <si>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</si>
  <si>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</si>
  <si>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</si>
  <si>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</si>
  <si>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</si>
  <si>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</si>
  <si>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</si>
  <si>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</si>
  <si>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</si>
  <si>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</si>
  <si>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</si>
  <si>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</si>
  <si>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</si>
  <si>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</si>
  <si>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</si>
  <si>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</si>
  <si>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</si>
  <si>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</si>
  <si>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</si>
  <si>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</si>
  <si>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</si>
  <si>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</si>
  <si>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</si>
  <si>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</si>
  <si>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</si>
  <si>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</si>
  <si>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</si>
  <si>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</si>
  <si>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</si>
  <si>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</si>
  <si>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</si>
  <si>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</si>
  <si>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</si>
  <si>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</si>
  <si>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</si>
  <si>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</si>
  <si>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</si>
  <si>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</si>
  <si>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</si>
  <si>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</si>
  <si>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</si>
  <si>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</si>
  <si>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</si>
  <si>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</si>
  <si>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</si>
  <si>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</si>
  <si>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</si>
  <si>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</si>
  <si>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</si>
  <si>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</si>
  <si>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</si>
  <si>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</si>
  <si>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</si>
  <si>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</si>
  <si>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</si>
  <si>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</si>
  <si>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</si>
  <si>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</si>
  <si>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</si>
  <si>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</si>
  <si>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</si>
  <si>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</si>
  <si>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</si>
  <si>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</si>
  <si>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</si>
  <si>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</si>
  <si>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</si>
  <si>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</si>
  <si>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</si>
  <si>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</si>
  <si>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</si>
  <si>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</si>
  <si>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</si>
  <si>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</si>
  <si>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</si>
  <si>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</si>
  <si>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</si>
  <si>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</si>
  <si>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</si>
  <si>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</si>
  <si>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</si>
  <si>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</si>
  <si>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</si>
  <si>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</si>
  <si>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</si>
  <si>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</si>
  <si>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</si>
  <si>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</si>
  <si>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</si>
  <si>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</si>
  <si>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</si>
  <si>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</si>
  <si>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</si>
  <si>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</si>
  <si>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</si>
  <si>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</si>
  <si>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</si>
  <si>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</si>
  <si>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</si>
  <si>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</si>
  <si>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</si>
  <si>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</si>
  <si>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</si>
  <si>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</si>
  <si>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</si>
  <si>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</si>
  <si>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</si>
  <si>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</si>
  <si>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</si>
  <si>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</si>
  <si>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</si>
  <si>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</si>
  <si>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</si>
  <si>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</si>
  <si>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</si>
  <si>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</si>
  <si>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</si>
  <si>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</si>
  <si>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</si>
  <si>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</si>
  <si>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</si>
  <si>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</si>
  <si>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</si>
  <si>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</si>
  <si>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</si>
  <si>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</si>
  <si>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</si>
  <si>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</si>
  <si>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</si>
  <si>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</si>
  <si>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</si>
  <si>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</si>
  <si>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</si>
  <si>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</si>
  <si>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</si>
  <si>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</si>
  <si>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</si>
  <si>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</si>
  <si>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</si>
  <si>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</si>
  <si>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</si>
  <si>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</si>
  <si>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</si>
  <si>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</si>
  <si>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</si>
  <si>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</si>
  <si>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</si>
  <si>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</si>
  <si>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</si>
  <si>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</si>
  <si>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</si>
  <si>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</si>
  <si>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</si>
  <si>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</si>
  <si>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</si>
  <si>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</si>
  <si>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</si>
  <si>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</si>
  <si>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</si>
  <si>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</si>
  <si>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</si>
  <si>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</si>
  <si>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</si>
  <si>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</si>
  <si>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</si>
  <si>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</si>
  <si>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</si>
  <si>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</si>
  <si>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</si>
  <si>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</si>
  <si>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</si>
  <si>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</si>
  <si>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</si>
  <si>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</si>
  <si>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</si>
  <si>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</si>
  <si>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</si>
  <si>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</si>
  <si>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</si>
  <si>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</si>
  <si>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</si>
  <si>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</si>
  <si>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</si>
  <si>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</si>
  <si>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</si>
  <si>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</si>
  <si>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</si>
  <si>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</si>
  <si>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</si>
  <si>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</si>
  <si>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</si>
  <si>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</si>
  <si>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</si>
  <si>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</si>
  <si>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</si>
  <si>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</si>
  <si>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</si>
  <si>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</si>
  <si>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</si>
  <si>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</si>
  <si>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</si>
  <si>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</si>
  <si>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</si>
  <si>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</si>
  <si>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</si>
  <si>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</si>
  <si>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</si>
  <si>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</si>
  <si>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</si>
  <si>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</si>
  <si>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</si>
  <si>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</si>
  <si>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</si>
  <si>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</si>
  <si>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</si>
  <si>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</si>
  <si>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</si>
  <si>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</si>
  <si>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</si>
  <si>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</si>
  <si>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</si>
  <si>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</si>
  <si>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</si>
  <si>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</si>
  <si>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</si>
  <si>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</si>
  <si>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</si>
  <si>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</si>
  <si>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</si>
  <si>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</si>
  <si>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</si>
  <si>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</si>
  <si>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</si>
  <si>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</si>
  <si>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</si>
  <si>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</si>
  <si>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</si>
  <si>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</si>
  <si>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</si>
  <si>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</si>
  <si>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</si>
  <si>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</si>
  <si>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</si>
  <si>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</si>
  <si>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</si>
  <si>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</si>
  <si>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</si>
  <si>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</si>
  <si>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</si>
  <si>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</si>
  <si>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</si>
  <si>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</si>
  <si>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</si>
  <si>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</si>
  <si>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</si>
  <si>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</si>
  <si>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</si>
  <si>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</si>
  <si>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</si>
  <si>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</si>
  <si>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</si>
  <si>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</si>
  <si>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</si>
  <si>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</si>
  <si>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</si>
  <si>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</si>
  <si>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</si>
  <si>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</si>
  <si>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</si>
  <si>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</si>
  <si>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</si>
  <si>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</si>
  <si>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</si>
  <si>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</si>
  <si>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</si>
  <si>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</si>
  <si>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</si>
  <si>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</si>
  <si>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</si>
  <si>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</si>
  <si>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</si>
  <si>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</si>
  <si>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</si>
  <si>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</si>
  <si>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</si>
  <si>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</si>
  <si>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</si>
  <si>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</si>
  <si>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</si>
  <si>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</si>
  <si>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</si>
  <si>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</si>
  <si>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</si>
  <si>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</si>
  <si>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</si>
  <si>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</si>
  <si>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</si>
  <si>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</si>
  <si>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</si>
  <si>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</si>
  <si>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</si>
  <si>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</si>
  <si>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</si>
  <si>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</si>
  <si>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</si>
  <si>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</si>
  <si>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</si>
  <si>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</si>
  <si>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</si>
  <si>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</si>
  <si>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</si>
  <si>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</si>
  <si>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</si>
  <si>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</si>
  <si>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</si>
  <si>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</si>
  <si>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</si>
  <si>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</si>
  <si>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</si>
  <si>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</si>
  <si>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</si>
  <si>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</si>
  <si>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</si>
  <si>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</si>
  <si>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</si>
  <si>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</si>
  <si>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</si>
  <si>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</si>
  <si>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</si>
  <si>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</si>
  <si>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</si>
  <si>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</si>
  <si>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</si>
  <si>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</si>
  <si>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</si>
  <si>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</si>
  <si>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</si>
  <si>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</si>
  <si>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</si>
  <si>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</si>
  <si>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</si>
  <si>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</si>
  <si>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</si>
  <si>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</si>
  <si>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</si>
  <si>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</si>
  <si>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</si>
  <si>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</si>
  <si>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</si>
  <si>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</si>
  <si>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</si>
  <si>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</si>
  <si>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</si>
  <si>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</si>
  <si>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</si>
  <si>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</si>
  <si>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</si>
  <si>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</si>
  <si>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</si>
  <si>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</si>
  <si>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</si>
  <si>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</si>
  <si>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</si>
  <si>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</si>
  <si>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</si>
  <si>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</si>
  <si>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</si>
  <si>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</si>
  <si>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</si>
  <si>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</si>
  <si>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</si>
  <si>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</si>
  <si>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</si>
  <si>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</si>
  <si>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</si>
  <si>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</si>
  <si>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</si>
  <si>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</si>
  <si>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</si>
  <si>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</si>
  <si>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</si>
  <si>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</si>
  <si>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</si>
  <si>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</si>
  <si>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</si>
  <si>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</si>
  <si>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</si>
  <si>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</si>
  <si>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</si>
  <si>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</si>
  <si>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</si>
  <si>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</si>
  <si>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</si>
  <si>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</si>
  <si>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</si>
  <si>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</si>
  <si>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</si>
  <si>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</si>
  <si>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</si>
  <si>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</si>
  <si>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</si>
  <si>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</si>
  <si>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</si>
  <si>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</si>
  <si>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</si>
  <si>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</si>
  <si>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</si>
  <si>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</si>
  <si>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</si>
  <si>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</si>
  <si>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</si>
  <si>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</si>
  <si>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</si>
  <si>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</si>
  <si>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</si>
  <si>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</si>
  <si>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</si>
  <si>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</si>
  <si>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</si>
  <si>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</si>
  <si>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</si>
  <si>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</si>
  <si>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</si>
  <si>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</si>
  <si>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</si>
  <si>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</si>
  <si>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</si>
  <si>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</si>
  <si>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</si>
  <si>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</si>
  <si>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</si>
  <si>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</si>
  <si>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</si>
  <si>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</si>
  <si>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</si>
  <si>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</si>
  <si>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</si>
  <si>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</si>
  <si>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</si>
  <si>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</si>
  <si>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</si>
  <si>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</si>
  <si>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</si>
  <si>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</si>
  <si>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</si>
  <si>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</si>
  <si>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</si>
  <si>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</si>
  <si>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</si>
  <si>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</si>
  <si>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</si>
  <si>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</si>
  <si>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</si>
  <si>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</si>
  <si>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</si>
  <si>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</si>
  <si>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</si>
  <si>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</si>
  <si>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</si>
  <si>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</si>
  <si>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</si>
  <si>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</si>
  <si>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</si>
  <si>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</si>
  <si>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</si>
  <si>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</si>
  <si>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</si>
  <si>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</si>
  <si>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</si>
  <si>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</si>
  <si>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</si>
  <si>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</si>
  <si>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</si>
  <si>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</si>
  <si>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</si>
  <si>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</si>
  <si>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</si>
  <si>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</si>
  <si>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</si>
  <si>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</si>
  <si>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</si>
  <si>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</si>
  <si>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</si>
  <si>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</si>
  <si>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</si>
  <si>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</si>
  <si>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</si>
  <si>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</si>
  <si>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</si>
  <si>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</si>
  <si>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</si>
  <si>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</si>
  <si>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</si>
  <si>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</si>
  <si>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</si>
  <si>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</si>
  <si>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</si>
  <si>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</si>
  <si>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</si>
  <si>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</si>
  <si>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</si>
  <si>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</si>
  <si>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</si>
  <si>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</si>
  <si>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</si>
  <si>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</si>
  <si>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</si>
  <si>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</si>
  <si>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</si>
  <si>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</si>
  <si>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</si>
  <si>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</si>
  <si>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</si>
  <si>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</si>
  <si>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</si>
  <si>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</si>
  <si>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</si>
  <si>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</si>
  <si>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</si>
  <si>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</si>
  <si>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</si>
  <si>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</si>
  <si>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</si>
  <si>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</si>
  <si>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</si>
  <si>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</si>
  <si>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</si>
  <si>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</si>
  <si>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</si>
  <si>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</si>
  <si>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</si>
  <si>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</si>
  <si>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</si>
  <si>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</si>
  <si>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</si>
  <si>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</si>
  <si>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</si>
  <si>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</si>
  <si>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</si>
  <si>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</si>
  <si>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</si>
  <si>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</si>
  <si>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</si>
  <si>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</si>
  <si>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</si>
  <si>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</si>
  <si>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</si>
  <si>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</si>
  <si>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</si>
  <si>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</si>
  <si>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</si>
  <si>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</si>
  <si>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</si>
  <si>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</si>
  <si>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</si>
  <si>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</si>
  <si>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</si>
  <si>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</si>
  <si>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</si>
  <si>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</si>
  <si>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</si>
  <si>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</si>
  <si>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</si>
  <si>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</si>
  <si>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</si>
  <si>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</si>
  <si>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</si>
  <si>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</si>
  <si>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</si>
  <si>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</si>
  <si>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</si>
  <si>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</si>
  <si>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</si>
  <si>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</si>
  <si>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</si>
  <si>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</si>
  <si>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</si>
  <si>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</si>
  <si>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</si>
  <si>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</si>
  <si>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</si>
  <si>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</si>
  <si>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</si>
  <si>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</si>
  <si>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</si>
  <si>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</si>
  <si>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</si>
  <si>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</si>
  <si>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</si>
  <si>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</si>
  <si>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</si>
  <si>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</si>
  <si>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</si>
  <si>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</si>
  <si>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</si>
  <si>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</si>
  <si>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</si>
  <si>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</si>
  <si>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</si>
  <si>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</si>
  <si>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</si>
  <si>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</si>
  <si>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</si>
  <si>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</si>
  <si>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</si>
  <si>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</si>
  <si>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</si>
  <si>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</si>
  <si>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</si>
  <si>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</si>
  <si>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</si>
  <si>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</si>
  <si>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</si>
  <si>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</si>
  <si>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</si>
  <si>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</si>
  <si>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</si>
  <si>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</si>
  <si>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</si>
  <si>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</si>
  <si>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</si>
  <si>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</si>
  <si>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</si>
  <si>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</si>
  <si>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</si>
  <si>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</si>
  <si>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</si>
  <si>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</si>
  <si>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</si>
  <si>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</si>
  <si>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</si>
  <si>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</si>
  <si>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</si>
  <si>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</si>
  <si>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</si>
  <si>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</si>
  <si>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</si>
  <si>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</si>
  <si>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</si>
  <si>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</si>
  <si>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</si>
  <si>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</si>
  <si>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</si>
  <si>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</si>
  <si>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</si>
  <si>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</si>
  <si>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</si>
  <si>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</si>
  <si>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</si>
  <si>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</si>
  <si>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</si>
  <si>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</si>
  <si>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</si>
  <si>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</si>
  <si>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</si>
  <si>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</si>
  <si>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</si>
  <si>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</si>
  <si>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</si>
  <si>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</si>
  <si>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</si>
  <si>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</si>
  <si>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</si>
  <si>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</si>
  <si>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</si>
  <si>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</si>
  <si>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</si>
  <si>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</si>
  <si>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</si>
  <si>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</si>
  <si>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</si>
  <si>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</si>
  <si>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</si>
  <si>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</si>
  <si>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</si>
  <si>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</si>
  <si>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</si>
  <si>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</si>
  <si>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</si>
  <si>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</si>
  <si>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</si>
  <si>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</si>
  <si>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</si>
  <si>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</si>
  <si>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</si>
  <si>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</si>
  <si>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</si>
  <si>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</si>
  <si>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</si>
  <si>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</si>
  <si>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</si>
  <si>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</si>
  <si>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</si>
  <si>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</si>
  <si>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</si>
  <si>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</si>
  <si>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</si>
  <si>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</si>
  <si>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</si>
  <si>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</si>
  <si>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</si>
  <si>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</si>
  <si>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</si>
  <si>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</si>
  <si>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</si>
  <si>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</si>
  <si>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</si>
  <si>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</si>
  <si>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</si>
  <si>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</si>
  <si>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</si>
  <si>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</si>
  <si>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</si>
  <si>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</si>
  <si>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</si>
  <si>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</si>
  <si>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</si>
  <si>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</si>
  <si>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</si>
  <si>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</si>
  <si>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</si>
  <si>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</si>
  <si>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</si>
  <si>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</si>
  <si>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</si>
  <si>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</si>
  <si>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</si>
  <si>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</si>
  <si>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</si>
  <si>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</si>
  <si>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</si>
  <si>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</si>
  <si>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</si>
  <si>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</si>
  <si>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</si>
  <si>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</si>
  <si>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</si>
  <si>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</si>
  <si>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</si>
  <si>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</si>
  <si>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</si>
  <si>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</si>
  <si>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</si>
  <si>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</si>
  <si>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</si>
  <si>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</si>
  <si>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</si>
  <si>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</si>
  <si>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</si>
  <si>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</si>
  <si>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</si>
  <si>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</si>
  <si>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</si>
  <si>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</si>
  <si>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</si>
  <si>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</si>
  <si>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</si>
  <si>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</si>
  <si>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</si>
  <si>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</si>
  <si>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</si>
  <si>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</si>
  <si>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</si>
  <si>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</si>
  <si>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</si>
  <si>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</si>
  <si>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</si>
  <si>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</si>
  <si>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</si>
  <si>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</si>
  <si>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</si>
  <si>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</si>
  <si>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</si>
  <si>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</si>
  <si>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</si>
  <si>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</si>
  <si>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</si>
  <si>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</si>
  <si>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</si>
  <si>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</si>
  <si>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</si>
  <si>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</si>
  <si>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</si>
  <si>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</si>
  <si>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</si>
  <si>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</si>
  <si>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</si>
  <si>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</si>
  <si>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</si>
  <si>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</si>
  <si>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</si>
  <si>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</si>
  <si>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</si>
  <si>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</si>
  <si>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</si>
  <si>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</si>
  <si>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</si>
  <si>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</si>
  <si>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</si>
  <si>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</si>
  <si>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</si>
  <si>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</si>
  <si>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</si>
  <si>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</si>
  <si>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</si>
  <si>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</si>
  <si>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</si>
  <si>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</si>
  <si>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</si>
  <si>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</si>
  <si>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</si>
  <si>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</si>
  <si>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</si>
  <si>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</si>
  <si>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</si>
  <si>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</si>
  <si>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</si>
  <si>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</si>
  <si>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</si>
  <si>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</si>
  <si>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</si>
  <si>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</si>
  <si>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</si>
  <si>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</si>
  <si>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</si>
  <si>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</si>
  <si>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</si>
  <si>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</si>
  <si>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</si>
  <si>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</si>
  <si>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</si>
  <si>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</si>
  <si>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</si>
  <si>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</si>
  <si>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</si>
  <si>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</si>
  <si>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</si>
  <si>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</si>
  <si>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</si>
  <si>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</si>
  <si>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</si>
  <si>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</si>
  <si>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</si>
  <si>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</si>
  <si>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</si>
  <si>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</si>
  <si>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</si>
  <si>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</si>
  <si>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</si>
  <si>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</si>
  <si>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</si>
  <si>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</si>
  <si>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</si>
  <si>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</si>
  <si>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</si>
  <si>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</si>
  <si>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</si>
  <si>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</si>
  <si>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</si>
  <si>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</si>
  <si>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</si>
  <si>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</si>
  <si>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</si>
  <si>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</si>
  <si>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</si>
  <si>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</si>
  <si>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</si>
  <si>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</si>
  <si>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</si>
  <si>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</si>
  <si>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</si>
  <si>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</si>
  <si>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</si>
  <si>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</si>
  <si>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</si>
  <si>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</si>
  <si>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</si>
  <si>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</si>
  <si>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</si>
  <si>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</si>
  <si>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</si>
  <si>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</si>
  <si>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</si>
  <si>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</si>
  <si>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</si>
  <si>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</si>
  <si>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</si>
  <si>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</si>
  <si>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</si>
  <si>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</si>
  <si>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</si>
  <si>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</si>
  <si>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</si>
  <si>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</si>
  <si>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</si>
  <si>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</si>
  <si>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</si>
  <si>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</si>
  <si>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</si>
  <si>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</si>
  <si>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</si>
  <si>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</si>
  <si>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</si>
  <si>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</si>
  <si>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</si>
  <si>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</si>
  <si>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</si>
  <si>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</si>
  <si>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</si>
  <si>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</si>
  <si>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</si>
  <si>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</si>
  <si>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</si>
  <si>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</si>
  <si>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</si>
  <si>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</si>
  <si>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</si>
  <si>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</si>
  <si>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</si>
  <si>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</si>
  <si>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</si>
  <si>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</si>
  <si>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</si>
  <si>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</si>
  <si>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</si>
  <si>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</si>
  <si>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</si>
  <si>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</si>
  <si>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</si>
  <si>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</si>
  <si>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</si>
  <si>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</si>
  <si>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</si>
  <si>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</si>
  <si>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</si>
  <si>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</si>
  <si>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</si>
  <si>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</si>
  <si>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</si>
  <si>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</si>
  <si>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</si>
  <si>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</si>
  <si>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</si>
  <si>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</si>
  <si>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</si>
  <si>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</si>
  <si>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</si>
  <si>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</si>
  <si>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</si>
  <si>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</si>
  <si>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</si>
  <si>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</si>
  <si>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</si>
  <si>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</si>
  <si>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</si>
  <si>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</si>
  <si>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</si>
  <si>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</si>
  <si>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</si>
  <si>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</si>
  <si>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</si>
  <si>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</si>
  <si>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</si>
  <si>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</si>
  <si>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</si>
  <si>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</si>
  <si>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</si>
  <si>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</si>
  <si>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</si>
  <si>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</si>
  <si>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</si>
  <si>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</si>
  <si>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</si>
  <si>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</si>
  <si>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</si>
  <si>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</si>
  <si>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</si>
  <si>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</si>
  <si>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</si>
  <si>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</si>
  <si>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</si>
  <si>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</si>
  <si>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</si>
  <si>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</si>
  <si>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</si>
  <si>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</si>
  <si>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</si>
  <si>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</si>
  <si>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</si>
  <si>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</si>
  <si>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</si>
  <si>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</si>
  <si>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</si>
  <si>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</si>
  <si>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</si>
  <si>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</si>
  <si>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</si>
  <si>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</si>
  <si>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</si>
  <si>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</si>
  <si>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</si>
  <si>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</si>
  <si>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</si>
  <si>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</si>
  <si>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</si>
  <si>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</si>
  <si>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</si>
  <si>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</si>
  <si>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</si>
  <si>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</si>
  <si>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</si>
  <si>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</si>
  <si>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</si>
  <si>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</si>
  <si>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</si>
  <si>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</si>
  <si>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</si>
  <si>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</si>
  <si>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</si>
  <si>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</si>
  <si>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</si>
  <si>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</si>
  <si>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</si>
  <si>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</si>
  <si>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</si>
  <si>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</si>
  <si>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</si>
  <si>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</si>
  <si>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</si>
  <si>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</si>
  <si>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</si>
  <si>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</si>
  <si>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</si>
  <si>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</si>
  <si>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</si>
  <si>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</si>
  <si>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</si>
  <si>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</si>
  <si>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</si>
  <si>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</si>
  <si>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</si>
  <si>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</si>
  <si>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</si>
  <si>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</si>
  <si>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</si>
  <si>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</si>
  <si>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</si>
  <si>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</si>
  <si>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</si>
  <si>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</si>
  <si>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</si>
  <si>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</si>
  <si>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</si>
  <si>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</si>
  <si>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</si>
  <si>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</si>
  <si>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</si>
  <si>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</si>
  <si>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</si>
  <si>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</si>
  <si>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</si>
  <si>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</si>
  <si>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</si>
  <si>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</si>
  <si>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</si>
  <si>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</si>
  <si>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</si>
  <si>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</si>
  <si>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</si>
  <si>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</si>
  <si>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</si>
  <si>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</si>
  <si>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</si>
  <si>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</si>
  <si>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</si>
  <si>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</si>
  <si>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</si>
  <si>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</si>
  <si>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</si>
  <si>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</si>
  <si>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</si>
  <si>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</si>
  <si>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</si>
  <si>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</si>
  <si>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</si>
  <si>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</si>
  <si>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</si>
  <si>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</si>
  <si>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</si>
  <si>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</si>
  <si>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</si>
  <si>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</si>
  <si>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</si>
  <si>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</si>
  <si>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</si>
  <si>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</si>
  <si>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</si>
  <si>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</si>
  <si>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</si>
  <si>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</si>
  <si>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</si>
  <si>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</si>
  <si>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</si>
  <si>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</si>
  <si>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</si>
  <si>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</si>
  <si>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</si>
  <si>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</si>
  <si>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</si>
  <si>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</si>
  <si>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</si>
  <si>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</si>
  <si>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</si>
  <si>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</si>
  <si>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</si>
  <si>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</si>
  <si>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</si>
  <si>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</si>
  <si>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</si>
  <si>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</si>
  <si>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</si>
  <si>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</si>
  <si>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</si>
  <si>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</si>
  <si>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</si>
  <si>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</si>
  <si>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</si>
  <si>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</si>
  <si>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</si>
  <si>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</si>
  <si>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</si>
  <si>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</si>
  <si>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</si>
  <si>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</si>
  <si>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</si>
  <si>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</si>
  <si>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</si>
  <si>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</si>
  <si>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</si>
  <si>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</si>
  <si>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</si>
  <si>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</si>
  <si>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</si>
  <si>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</si>
  <si>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</si>
  <si>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</si>
  <si>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</si>
  <si>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</si>
  <si>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</si>
  <si>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</si>
  <si>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</si>
  <si>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</si>
  <si>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</si>
  <si>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</si>
  <si>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</si>
  <si>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</si>
  <si>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</si>
  <si>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</si>
  <si>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</si>
  <si>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</si>
  <si>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</si>
  <si>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</si>
  <si>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</si>
  <si>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</si>
  <si>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</si>
  <si>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</si>
  <si>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</si>
  <si>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</si>
  <si>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</si>
  <si>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</si>
  <si>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</si>
  <si>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</si>
  <si>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</si>
  <si>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</si>
  <si>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</si>
  <si>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</si>
  <si>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</si>
  <si>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</si>
  <si>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</si>
  <si>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</si>
  <si>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</si>
  <si>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</si>
  <si>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</si>
  <si>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</si>
  <si>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</si>
  <si>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</si>
  <si>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</si>
  <si>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</si>
  <si>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</si>
  <si>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</si>
  <si>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</si>
  <si>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</si>
  <si>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</si>
  <si>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</si>
  <si>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</si>
  <si>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</si>
  <si>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</si>
  <si>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</si>
  <si>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</si>
  <si>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</si>
  <si>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</si>
  <si>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</si>
  <si>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</si>
  <si>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</si>
  <si>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</si>
  <si>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</si>
  <si>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</si>
  <si>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</si>
  <si>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</si>
  <si>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</si>
  <si>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</si>
  <si>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</si>
  <si>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</si>
  <si>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</si>
  <si>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</si>
  <si>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</si>
  <si>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</si>
  <si>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</si>
  <si>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</si>
  <si>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</si>
  <si>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</si>
  <si>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</si>
  <si>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</si>
  <si>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</si>
  <si>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</si>
  <si>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</si>
  <si>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</si>
  <si>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</si>
  <si>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</si>
  <si>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</si>
  <si>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</si>
  <si>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</si>
  <si>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</si>
  <si>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</si>
  <si>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</si>
  <si>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</si>
  <si>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</si>
  <si>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</si>
  <si>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</si>
  <si>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</si>
  <si>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</si>
  <si>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</si>
  <si>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</si>
  <si>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</si>
  <si>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</si>
  <si>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</si>
  <si>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</si>
  <si>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</si>
  <si>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</si>
  <si>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</si>
  <si>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</si>
  <si>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</si>
  <si>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</si>
  <si>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</si>
  <si>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</si>
  <si>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</si>
  <si>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</si>
  <si>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</si>
  <si>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</si>
  <si>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</si>
  <si>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</si>
  <si>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</si>
  <si>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</si>
  <si>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</si>
  <si>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</si>
  <si>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</si>
  <si>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</si>
  <si>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</si>
  <si>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</si>
  <si>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</si>
  <si>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</si>
  <si>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</si>
  <si>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</si>
  <si>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</si>
  <si>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</si>
  <si>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</si>
  <si>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</si>
  <si>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</si>
  <si>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</si>
  <si>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</si>
  <si>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</si>
  <si>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</si>
  <si>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</si>
  <si>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</si>
  <si>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</si>
  <si>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</si>
  <si>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</si>
  <si>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</si>
  <si>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</si>
  <si>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</si>
  <si>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</si>
  <si>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</si>
  <si>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</si>
  <si>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</si>
  <si>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</si>
  <si>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</si>
  <si>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</si>
  <si>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</si>
  <si>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</si>
  <si>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</si>
  <si>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</si>
  <si>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</si>
  <si>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</si>
  <si>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</si>
  <si>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</si>
  <si>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</si>
  <si>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</si>
  <si>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</si>
  <si>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</si>
  <si>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</si>
  <si>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</si>
  <si>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</si>
  <si>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</si>
  <si>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</si>
  <si>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</si>
  <si>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</si>
  <si>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</si>
  <si>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</si>
  <si>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</si>
  <si>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</si>
  <si>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</si>
  <si>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</si>
  <si>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</si>
  <si>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</si>
  <si>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</si>
  <si>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</si>
  <si>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</si>
  <si>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</si>
  <si>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</si>
  <si>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</si>
  <si>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</si>
  <si>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</si>
  <si>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</si>
  <si>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</si>
  <si>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</si>
  <si>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</si>
  <si>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</si>
  <si>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</si>
  <si>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</si>
  <si>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</si>
  <si>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</si>
  <si>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</si>
  <si>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</si>
  <si>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</si>
  <si>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</si>
  <si>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</si>
  <si>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</si>
  <si>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</si>
  <si>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</si>
  <si>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</si>
  <si>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</si>
  <si>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</si>
  <si>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</si>
  <si>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</si>
  <si>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</si>
  <si>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</si>
  <si>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</si>
  <si>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</si>
  <si>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</si>
  <si>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</si>
  <si>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</si>
  <si>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</si>
  <si>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</si>
  <si>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</si>
  <si>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</si>
  <si>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</si>
  <si>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</si>
  <si>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</si>
  <si>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</si>
  <si>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</si>
  <si>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</si>
  <si>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</si>
  <si>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</si>
  <si>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</si>
  <si>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</si>
  <si>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</si>
  <si>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</si>
  <si>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</si>
  <si>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</si>
  <si>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</si>
  <si>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</si>
  <si>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</si>
  <si>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</si>
  <si>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</si>
  <si>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</si>
  <si>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</si>
  <si>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</si>
  <si>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</si>
  <si>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</si>
  <si>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</si>
  <si>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</si>
  <si>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</si>
  <si>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</si>
  <si>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</si>
  <si>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</si>
  <si>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</si>
  <si>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</si>
  <si>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</si>
  <si>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</si>
  <si>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</si>
  <si>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</si>
  <si>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</si>
  <si>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</si>
  <si>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</si>
  <si>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</si>
  <si>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</si>
  <si>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</si>
  <si>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</si>
  <si>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</si>
  <si>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</si>
  <si>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</si>
  <si>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</si>
  <si>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</si>
  <si>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</si>
  <si>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</si>
  <si>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</si>
  <si>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</si>
  <si>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</si>
  <si>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</si>
  <si>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</si>
  <si>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</si>
  <si>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</si>
  <si>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</si>
  <si>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</si>
  <si>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</si>
  <si>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</si>
  <si>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</si>
  <si>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</si>
  <si>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</si>
  <si>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</si>
  <si>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</si>
  <si>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</si>
  <si>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</si>
  <si>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</si>
  <si>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</si>
  <si>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</si>
  <si>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</si>
  <si>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</si>
  <si>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</si>
  <si>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</si>
  <si>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</si>
  <si>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</si>
  <si>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</si>
  <si>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</si>
  <si>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</si>
  <si>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</si>
  <si>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</si>
  <si>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</si>
  <si>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</si>
  <si>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</si>
  <si>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</si>
  <si>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</si>
  <si>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</si>
  <si>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</si>
  <si>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</si>
  <si>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</si>
  <si>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</si>
  <si>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</si>
  <si>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</si>
  <si>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</si>
  <si>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</si>
  <si>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</si>
  <si>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</si>
  <si>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</si>
  <si>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</si>
  <si>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</si>
  <si>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</si>
  <si>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</si>
  <si>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</si>
  <si>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</si>
  <si>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</si>
  <si>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</si>
  <si>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</si>
  <si>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</si>
  <si>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</si>
  <si>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</si>
  <si>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</si>
  <si>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</si>
  <si>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</si>
  <si>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</si>
  <si>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</si>
  <si>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</si>
  <si>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</si>
  <si>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</si>
  <si>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</si>
  <si>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</si>
  <si>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</si>
  <si>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</si>
  <si>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</si>
  <si>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</si>
  <si>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</si>
  <si>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</si>
  <si>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</si>
  <si>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</si>
  <si>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</si>
  <si>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</si>
  <si>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</si>
  <si>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</si>
  <si>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</si>
  <si>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</si>
  <si>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</si>
  <si>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</si>
  <si>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</si>
  <si>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</si>
  <si>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</si>
  <si>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</si>
  <si>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</si>
  <si>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</si>
  <si>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</si>
  <si>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</si>
  <si>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</si>
  <si>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</si>
  <si>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</si>
  <si>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</si>
  <si>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</si>
  <si>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</si>
  <si>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</si>
  <si>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</si>
  <si>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</si>
  <si>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</si>
  <si>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</si>
  <si>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</si>
  <si>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</si>
  <si>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</si>
  <si>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</si>
  <si>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</si>
  <si>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</si>
  <si>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</si>
  <si>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</si>
  <si>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</si>
  <si>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</si>
  <si>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</si>
  <si>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</si>
  <si>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</si>
  <si>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</si>
  <si>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</si>
  <si>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</si>
  <si>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</si>
  <si>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</si>
  <si>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</si>
  <si>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</si>
  <si>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</si>
  <si>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</si>
  <si>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</si>
  <si>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</si>
  <si>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</si>
  <si>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</si>
  <si>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</si>
  <si>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</si>
  <si>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</si>
  <si>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</si>
  <si>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</si>
  <si>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</si>
  <si>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</si>
  <si>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</si>
  <si>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</si>
  <si>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</si>
  <si>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</si>
  <si>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</si>
  <si>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</si>
  <si>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</si>
  <si>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</si>
  <si>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</si>
  <si>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</si>
  <si>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</si>
  <si>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</si>
  <si>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</si>
  <si>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</si>
  <si>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</si>
  <si>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</si>
  <si>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</si>
  <si>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</si>
  <si>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</si>
  <si>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</si>
  <si>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</si>
  <si>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</si>
  <si>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</si>
  <si>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</si>
  <si>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</si>
  <si>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</si>
  <si>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</si>
  <si>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</si>
  <si>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</si>
  <si>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</si>
  <si>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</si>
  <si>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</si>
  <si>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</si>
  <si>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</si>
  <si>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</si>
  <si>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</si>
  <si>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</si>
  <si>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</si>
  <si>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</si>
  <si>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</si>
  <si>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</si>
  <si>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</si>
  <si>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</si>
  <si>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</si>
  <si>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</si>
  <si>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</si>
  <si>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</si>
  <si>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</si>
  <si>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</si>
  <si>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</si>
  <si>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</si>
  <si>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</si>
  <si>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</si>
  <si>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</si>
  <si>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</si>
  <si>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</si>
  <si>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</si>
  <si>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</si>
  <si>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</si>
  <si>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</si>
  <si>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</si>
  <si>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</si>
  <si>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</si>
  <si>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</si>
  <si>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</si>
  <si>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</si>
  <si>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</si>
  <si>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</si>
  <si>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</si>
  <si>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</si>
  <si>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</si>
  <si>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</si>
  <si>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</si>
  <si>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</si>
  <si>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</si>
  <si>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</si>
  <si>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</si>
  <si>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</si>
  <si>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</si>
  <si>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</si>
  <si>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</si>
  <si>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</si>
  <si>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</si>
  <si>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</si>
  <si>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</si>
  <si>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</si>
  <si>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</si>
  <si>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</si>
  <si>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</si>
  <si>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</si>
  <si>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</si>
  <si>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</si>
  <si>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</si>
  <si>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</si>
  <si>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</si>
  <si>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</si>
  <si>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</si>
  <si>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</si>
  <si>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</si>
  <si>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</si>
  <si>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</si>
  <si>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</si>
  <si>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</si>
  <si>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</si>
  <si>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</si>
  <si>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</si>
  <si>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</si>
  <si>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</si>
  <si>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</si>
  <si>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</si>
  <si>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</si>
  <si>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</si>
  <si>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</si>
  <si>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</si>
  <si>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</si>
  <si>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</si>
  <si>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</si>
  <si>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</si>
  <si>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</si>
  <si>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</si>
  <si>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</si>
  <si>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</si>
  <si>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</si>
  <si>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</si>
  <si>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</si>
  <si>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</si>
  <si>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</si>
  <si>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</si>
  <si>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</si>
  <si>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</si>
  <si>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</si>
  <si>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</si>
  <si>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</si>
  <si>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</si>
  <si>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</si>
  <si>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</si>
  <si>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</si>
  <si>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</si>
  <si>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</si>
  <si>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</si>
  <si>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</si>
  <si>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</si>
  <si>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</si>
  <si>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</si>
  <si>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</si>
  <si>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</si>
  <si>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</si>
  <si>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</si>
  <si>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</si>
  <si>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</si>
  <si>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</si>
  <si>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</si>
  <si>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</si>
  <si>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</si>
  <si>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</si>
  <si>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</si>
  <si>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</si>
  <si>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</si>
  <si>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</si>
  <si>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</si>
  <si>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</si>
  <si>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</si>
  <si>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</si>
  <si>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</si>
  <si>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</si>
  <si>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</si>
  <si>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</si>
  <si>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</si>
  <si>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</si>
  <si>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</si>
  <si>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</si>
  <si>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</si>
  <si>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</si>
  <si>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</si>
  <si>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</si>
  <si>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</si>
  <si>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</si>
  <si>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</si>
  <si>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</si>
  <si>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</si>
  <si>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</si>
  <si>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</si>
  <si>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</si>
  <si>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</si>
  <si>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</si>
  <si>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</si>
  <si>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</si>
  <si>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</si>
  <si>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</si>
  <si>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</si>
  <si>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</si>
  <si>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</si>
  <si>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</si>
  <si>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</si>
  <si>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</si>
  <si>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</si>
  <si>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</si>
  <si>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</si>
  <si>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</si>
  <si>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</si>
  <si>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</si>
  <si>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</si>
  <si>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</si>
  <si>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</si>
  <si>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</si>
  <si>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</si>
  <si>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</si>
  <si>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</si>
  <si>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</si>
  <si>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</si>
  <si>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</si>
  <si>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</si>
  <si>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</si>
  <si>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</si>
  <si>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</si>
  <si>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</si>
  <si>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</si>
  <si>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</si>
  <si>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</si>
  <si>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</si>
  <si>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</si>
  <si>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</si>
  <si>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</si>
  <si>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</si>
  <si>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</si>
  <si>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</si>
  <si>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</si>
  <si>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</si>
  <si>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</si>
  <si>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</si>
  <si>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</si>
  <si>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</si>
  <si>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</si>
  <si>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</si>
  <si>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</si>
  <si>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</si>
  <si>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</si>
  <si>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</si>
  <si>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</si>
  <si>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</si>
  <si>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</si>
  <si>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</si>
  <si>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</si>
  <si>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</si>
  <si>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</si>
  <si>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</si>
  <si>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</si>
  <si>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</si>
  <si>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</si>
  <si>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</si>
  <si>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</si>
  <si>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</si>
  <si>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</si>
  <si>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</si>
  <si>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</si>
  <si>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</si>
  <si>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</si>
  <si>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</si>
  <si>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</si>
  <si>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</si>
  <si>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</si>
  <si>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</si>
  <si>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</si>
  <si>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</si>
  <si>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</si>
  <si>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</si>
  <si>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</si>
  <si>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</si>
  <si>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</si>
  <si>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</si>
  <si>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</si>
  <si>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</si>
  <si>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</si>
  <si>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</si>
  <si>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</si>
  <si>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</si>
  <si>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</si>
  <si>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</si>
  <si>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</si>
  <si>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</si>
  <si>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</si>
  <si>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</si>
  <si>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</si>
  <si>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</si>
  <si>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</si>
  <si>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</si>
  <si>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</si>
  <si>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</si>
  <si>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</si>
  <si>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</si>
  <si>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</si>
  <si>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</si>
  <si>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</si>
  <si>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</si>
  <si>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</si>
  <si>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</si>
  <si>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</si>
  <si>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</si>
  <si>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</si>
  <si>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</si>
  <si>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</si>
  <si>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</si>
  <si>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</si>
  <si>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</si>
  <si>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</si>
  <si>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</si>
  <si>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</si>
  <si>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</si>
  <si>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</si>
  <si>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</si>
  <si>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</si>
  <si>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</si>
  <si>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</si>
  <si>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</si>
  <si>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</si>
  <si>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</si>
  <si>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</si>
  <si>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</si>
  <si>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</si>
  <si>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</si>
  <si>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</si>
  <si>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</si>
  <si>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</si>
  <si>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</si>
  <si>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</si>
  <si>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</si>
  <si>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</si>
  <si>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</si>
  <si>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</si>
  <si>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</si>
  <si>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</si>
  <si>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</si>
  <si>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</si>
  <si>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</si>
  <si>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</si>
  <si>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</si>
  <si>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</si>
  <si>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</si>
  <si>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</si>
  <si>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</si>
  <si>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</si>
  <si>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</si>
  <si>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</si>
  <si>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</si>
  <si>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</si>
  <si>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</si>
  <si>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</si>
  <si>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</si>
  <si>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</si>
  <si>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</si>
  <si>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</si>
  <si>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</si>
  <si>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</si>
  <si>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</si>
  <si>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</si>
  <si>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</si>
  <si>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</si>
  <si>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</si>
  <si>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</si>
  <si>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</si>
  <si>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</si>
  <si>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</si>
  <si>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</si>
  <si>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</si>
  <si>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</si>
  <si>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</si>
  <si>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</si>
  <si>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</si>
  <si>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</si>
  <si>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</si>
  <si>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</si>
  <si>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</si>
  <si>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</si>
  <si>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</si>
  <si>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</si>
  <si>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</si>
  <si>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</si>
  <si>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</si>
  <si>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</si>
  <si>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</si>
  <si>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</si>
  <si>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</si>
  <si>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</si>
  <si>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</si>
  <si>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</si>
  <si>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</si>
  <si>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</si>
  <si>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</si>
  <si>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</si>
  <si>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</si>
  <si>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</si>
  <si>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</si>
  <si>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</si>
  <si>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</si>
  <si>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</si>
  <si>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</si>
  <si>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</si>
  <si>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</si>
  <si>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</si>
  <si>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</si>
  <si>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</si>
  <si>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</si>
  <si>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</si>
  <si>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</si>
  <si>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</si>
  <si>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</si>
  <si>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</si>
  <si>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</si>
  <si>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</si>
  <si>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</si>
  <si>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</si>
  <si>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</si>
  <si>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</si>
  <si>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</si>
  <si>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</si>
  <si>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</si>
  <si>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</si>
  <si>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</si>
  <si>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</si>
  <si>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</si>
  <si>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</si>
  <si>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</si>
  <si>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</si>
  <si>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</si>
  <si>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</si>
  <si>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</si>
  <si>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</si>
  <si>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</si>
  <si>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</si>
  <si>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</si>
  <si>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</si>
  <si>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</si>
  <si>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</si>
  <si>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</si>
  <si>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</si>
  <si>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</si>
  <si>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</si>
  <si>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</si>
  <si>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</si>
  <si>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</si>
  <si>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</si>
  <si>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</si>
  <si>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</si>
  <si>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</si>
  <si>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</si>
  <si>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</si>
  <si>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</si>
  <si>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</si>
  <si>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</si>
  <si>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</si>
  <si>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</si>
  <si>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</si>
  <si>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</si>
  <si>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</si>
  <si>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</si>
  <si>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</si>
  <si>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</si>
  <si>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</si>
  <si>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</si>
  <si>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</si>
  <si>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</si>
  <si>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</si>
  <si>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</si>
  <si>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</si>
  <si>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</si>
  <si>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</si>
  <si>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</si>
  <si>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</si>
  <si>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</si>
  <si>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</si>
  <si>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</si>
  <si>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</si>
  <si>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</si>
  <si>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</si>
  <si>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</si>
  <si>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</si>
  <si>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</si>
  <si>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</si>
  <si>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</si>
  <si>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</si>
  <si>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</si>
  <si>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</si>
  <si>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</si>
  <si>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</si>
  <si>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</si>
  <si>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</si>
  <si>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</si>
  <si>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</si>
  <si>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</si>
  <si>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</si>
  <si>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</si>
  <si>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</si>
  <si>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</si>
  <si>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</si>
  <si>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</si>
  <si>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</si>
  <si>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</si>
  <si>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</si>
  <si>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</si>
  <si>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</si>
  <si>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</si>
  <si>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</si>
  <si>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</si>
  <si>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</si>
  <si>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</si>
  <si>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</si>
  <si>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</si>
  <si>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</si>
  <si>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</si>
  <si>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</si>
  <si>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</si>
  <si>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</si>
  <si>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</si>
  <si>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</si>
  <si>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</si>
  <si>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</si>
  <si>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</si>
  <si>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</si>
  <si>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</si>
  <si>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</si>
  <si>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</si>
  <si>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</si>
  <si>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</si>
  <si>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</si>
  <si>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</si>
  <si>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</si>
  <si>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</si>
  <si>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</si>
  <si>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</si>
  <si>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</si>
  <si>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</si>
  <si>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</si>
  <si>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</si>
  <si>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</si>
  <si>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</si>
  <si>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</si>
  <si>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</si>
  <si>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</si>
  <si>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</si>
  <si>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</si>
  <si>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</si>
  <si>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</si>
  <si>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</si>
  <si>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</si>
  <si>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</si>
  <si>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</si>
  <si>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</si>
  <si>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</si>
  <si>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</si>
  <si>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</si>
  <si>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</si>
  <si>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</si>
  <si>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</si>
  <si>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</si>
  <si>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</si>
  <si>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</si>
  <si>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</si>
  <si>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</si>
  <si>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</si>
  <si>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</si>
  <si>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</si>
  <si>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</si>
  <si>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</si>
  <si>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</si>
  <si>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</si>
  <si>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</si>
  <si>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</si>
  <si>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</si>
  <si>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</si>
  <si>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</si>
  <si>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</si>
  <si>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</si>
  <si>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</si>
  <si>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</si>
  <si>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</si>
  <si>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</si>
  <si>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</si>
  <si>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</si>
  <si>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</si>
  <si>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</si>
  <si>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</si>
  <si>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</si>
  <si>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</si>
  <si>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</si>
  <si>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</si>
  <si>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</si>
  <si>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</si>
  <si>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</si>
  <si>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</si>
  <si>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</si>
  <si>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</si>
  <si>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</si>
  <si>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</si>
  <si>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</si>
  <si>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</si>
  <si>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</si>
  <si>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</si>
  <si>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</si>
  <si>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</si>
  <si>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</si>
  <si>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</si>
  <si>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</si>
  <si>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</si>
  <si>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</si>
  <si>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</si>
  <si>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</si>
  <si>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</si>
  <si>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</si>
  <si>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</si>
  <si>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</si>
  <si>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</si>
  <si>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</si>
  <si>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</si>
  <si>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</si>
  <si>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</si>
  <si>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</si>
  <si>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</si>
  <si>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</si>
  <si>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</si>
  <si>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</si>
  <si>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</si>
  <si>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</si>
  <si>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</si>
  <si>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</si>
  <si>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</si>
  <si>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</si>
  <si>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</si>
  <si>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</si>
  <si>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</si>
  <si>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</si>
  <si>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</si>
  <si>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</si>
  <si>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</si>
  <si>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</si>
  <si>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</si>
  <si>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</si>
  <si>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</si>
  <si>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</si>
  <si>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</si>
  <si>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</si>
  <si>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</si>
  <si>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</si>
  <si>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</si>
  <si>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</si>
  <si>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</si>
  <si>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</si>
  <si>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</si>
  <si>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</si>
  <si>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</si>
  <si>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</si>
  <si>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</si>
  <si>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</si>
  <si>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</si>
  <si>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</si>
  <si>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</si>
  <si>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</si>
  <si>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</si>
  <si>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</si>
  <si>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</si>
  <si>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</si>
  <si>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</si>
  <si>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</si>
  <si>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</si>
  <si>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</si>
  <si>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</si>
  <si>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</si>
  <si>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</si>
  <si>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</si>
  <si>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</si>
  <si>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</si>
  <si>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</si>
  <si>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</si>
  <si>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</si>
  <si>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</si>
  <si>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</si>
  <si>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</si>
  <si>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</si>
  <si>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</si>
  <si>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</si>
  <si>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</si>
  <si>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</si>
  <si>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</si>
  <si>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</si>
  <si>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</si>
  <si>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</si>
  <si>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</si>
  <si>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</si>
  <si>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</si>
  <si>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</si>
  <si>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</si>
  <si>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</si>
  <si>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</si>
  <si>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</si>
  <si>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</si>
  <si>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</si>
  <si>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</si>
  <si>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</si>
  <si>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</si>
  <si>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</si>
  <si>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</si>
  <si>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</si>
  <si>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</si>
  <si>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</si>
  <si>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</si>
  <si>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</si>
  <si>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</si>
  <si>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</si>
  <si>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</si>
  <si>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</si>
  <si>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</si>
  <si>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</si>
  <si>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</si>
  <si>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</si>
  <si>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</si>
  <si>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</si>
  <si>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</si>
  <si>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</si>
  <si>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</si>
  <si>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</si>
  <si>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</si>
  <si>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</si>
  <si>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</si>
  <si>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</si>
  <si>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</si>
  <si>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</si>
  <si>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</si>
  <si>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</si>
  <si>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</si>
  <si>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</si>
  <si>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</si>
  <si>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</si>
  <si>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</si>
  <si>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</si>
  <si>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</si>
  <si>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</si>
  <si>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</si>
  <si>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</si>
  <si>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</si>
  <si>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</si>
  <si>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</si>
  <si>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</si>
  <si>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</si>
  <si>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</si>
  <si>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</si>
  <si>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</si>
  <si>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</si>
  <si>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</si>
  <si>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</si>
  <si>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</si>
  <si>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</si>
  <si>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</si>
  <si>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</si>
  <si>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</si>
  <si>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</si>
  <si>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</si>
  <si>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</si>
  <si>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</si>
  <si>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</si>
  <si>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</si>
  <si>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</si>
  <si>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</si>
  <si>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</si>
  <si>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</si>
  <si>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</si>
  <si>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</si>
  <si>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</si>
  <si>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</si>
  <si>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</si>
  <si>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</si>
  <si>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</si>
  <si>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</si>
  <si>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</si>
  <si>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</si>
  <si>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</si>
  <si>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</si>
  <si>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</si>
  <si>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</si>
  <si>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</si>
  <si>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</si>
  <si>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</si>
  <si>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</si>
  <si>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</si>
  <si>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</si>
  <si>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</si>
  <si>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</si>
  <si>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</si>
  <si>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</si>
  <si>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</si>
  <si>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</si>
  <si>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</si>
  <si>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</si>
  <si>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</si>
  <si>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</si>
  <si>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</si>
  <si>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</si>
  <si>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</si>
  <si>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</si>
  <si>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</si>
  <si>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</si>
  <si>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</si>
  <si>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</si>
  <si>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</si>
  <si>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</si>
  <si>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</si>
  <si>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</si>
  <si>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</si>
  <si>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</si>
  <si>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</si>
  <si>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</si>
  <si>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</si>
  <si>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</si>
  <si>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</si>
  <si>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</si>
  <si>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</si>
  <si>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</si>
  <si>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</si>
  <si>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</si>
  <si>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</si>
  <si>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</si>
  <si>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</si>
  <si>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</si>
  <si>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</si>
  <si>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</si>
  <si>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</si>
  <si>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</si>
  <si>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</si>
  <si>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</si>
  <si>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</si>
  <si>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</si>
  <si>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</si>
  <si>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</si>
  <si>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</si>
  <si>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</si>
  <si>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</si>
  <si>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</si>
  <si>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</si>
  <si>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</si>
  <si>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</si>
  <si>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</si>
  <si>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</si>
  <si>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</si>
  <si>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</si>
  <si>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</si>
  <si>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</si>
  <si>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</si>
  <si>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</si>
  <si>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</si>
  <si>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</si>
  <si>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</si>
  <si>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</si>
  <si>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</si>
  <si>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</si>
  <si>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</si>
  <si>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</si>
  <si>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</si>
  <si>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</si>
  <si>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</si>
  <si>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</si>
  <si>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</si>
  <si>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</si>
  <si>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</si>
  <si>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</si>
  <si>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</si>
  <si>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</si>
  <si>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</si>
  <si>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</si>
  <si>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</si>
  <si>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</si>
  <si>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</si>
  <si>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</si>
  <si>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</si>
  <si>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</si>
  <si>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</si>
  <si>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</si>
  <si>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</si>
  <si>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</si>
  <si>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</si>
  <si>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</si>
  <si>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</si>
  <si>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</si>
  <si>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</si>
  <si>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</si>
  <si>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</si>
  <si>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</si>
  <si>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</si>
  <si>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</si>
  <si>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</si>
  <si>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</si>
  <si>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</si>
  <si>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</si>
  <si>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</si>
  <si>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</si>
  <si>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</si>
  <si>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</si>
  <si>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</si>
  <si>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</si>
  <si>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</si>
  <si>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</si>
  <si>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</si>
  <si>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</si>
  <si>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</si>
  <si>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</si>
  <si>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</si>
  <si>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</si>
  <si>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</si>
  <si>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</si>
  <si>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</si>
  <si>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</si>
  <si>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</si>
  <si>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</si>
  <si>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</si>
  <si>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</si>
  <si>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</si>
  <si>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</si>
  <si>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</si>
  <si>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</si>
  <si>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</si>
  <si>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</si>
  <si>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</si>
  <si>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</si>
  <si>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</si>
  <si>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</si>
  <si>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</si>
  <si>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</si>
  <si>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</si>
  <si>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</si>
  <si>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</si>
  <si>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</si>
  <si>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</si>
  <si>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</si>
  <si>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</si>
  <si>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</si>
  <si>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</si>
  <si>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</si>
  <si>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</si>
  <si>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</si>
  <si>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</si>
  <si>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</si>
  <si>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</si>
  <si>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</si>
  <si>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</si>
  <si>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</si>
  <si>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</si>
  <si>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</si>
  <si>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</si>
  <si>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</si>
  <si>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</si>
  <si>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</si>
  <si>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</si>
  <si>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</si>
  <si>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</si>
  <si>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</si>
  <si>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</si>
  <si>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</si>
  <si>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</si>
  <si>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</si>
  <si>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</si>
  <si>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</si>
  <si>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</si>
  <si>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</si>
  <si>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</si>
  <si>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</si>
  <si>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</si>
  <si>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</si>
  <si>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</si>
  <si>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</si>
  <si>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</si>
  <si>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</si>
  <si>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</si>
  <si>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</si>
  <si>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</si>
  <si>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</si>
  <si>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</si>
  <si>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</si>
  <si>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</si>
  <si>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</si>
  <si>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</si>
  <si>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</si>
  <si>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</si>
  <si>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</si>
  <si>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</si>
  <si>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</si>
  <si>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</si>
  <si>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</si>
  <si>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</si>
  <si>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</si>
  <si>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</si>
  <si>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</si>
  <si>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</si>
  <si>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</si>
  <si>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</si>
  <si>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</si>
  <si>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</si>
  <si>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</si>
  <si>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</si>
  <si>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</si>
  <si>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</si>
  <si>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</si>
  <si>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</si>
  <si>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</si>
  <si>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</si>
  <si>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</si>
  <si>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</si>
  <si>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</si>
  <si>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</si>
  <si>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</si>
  <si>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</si>
  <si>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</si>
  <si>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</si>
  <si>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</si>
  <si>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</si>
  <si>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</si>
  <si>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</si>
  <si>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</si>
  <si>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</si>
  <si>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</si>
  <si>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</si>
  <si>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</si>
  <si>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</si>
  <si>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</si>
  <si>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</si>
  <si>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</si>
  <si>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</si>
  <si>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</si>
  <si>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</si>
  <si>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</si>
  <si>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</si>
  <si>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</si>
  <si>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</si>
  <si>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</si>
  <si>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</si>
  <si>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</si>
  <si>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</si>
  <si>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</si>
  <si>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</si>
  <si>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</si>
  <si>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</si>
  <si>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</si>
  <si>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</si>
  <si>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</si>
  <si>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</si>
  <si>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</si>
  <si>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</si>
  <si>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</si>
  <si>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</si>
  <si>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</si>
  <si>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</si>
  <si>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</si>
  <si>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</si>
  <si>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</si>
  <si>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</si>
  <si>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</si>
  <si>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</si>
  <si>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</si>
  <si>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</si>
  <si>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</si>
  <si>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</si>
  <si>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</si>
  <si>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</si>
  <si>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</si>
  <si>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</si>
  <si>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</si>
  <si>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</si>
  <si>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</si>
  <si>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</si>
  <si>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</si>
  <si>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</si>
  <si>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</si>
  <si>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</si>
  <si>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</si>
  <si>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</si>
  <si>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</si>
  <si>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</si>
  <si>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</si>
  <si>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</si>
  <si>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</si>
  <si>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</si>
  <si>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</si>
  <si>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</si>
  <si>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</si>
  <si>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</si>
  <si>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</si>
  <si>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</si>
  <si>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</si>
  <si>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</si>
  <si>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</si>
  <si>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</si>
  <si>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</si>
  <si>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</si>
  <si>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</si>
  <si>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</si>
  <si>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</si>
  <si>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</si>
  <si>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</si>
  <si>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</si>
  <si>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</si>
  <si>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</si>
  <si>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</si>
  <si>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</si>
  <si>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</si>
  <si>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</si>
  <si>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</si>
  <si>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</si>
  <si>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</si>
  <si>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</si>
  <si>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</si>
  <si>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</si>
  <si>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</si>
  <si>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</si>
  <si>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</si>
  <si>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</si>
  <si>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</si>
  <si>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</si>
  <si>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</si>
  <si>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</si>
  <si>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</si>
  <si>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</si>
  <si>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</si>
  <si>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</si>
  <si>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</si>
  <si>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</si>
  <si>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</si>
  <si>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</si>
  <si>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</si>
  <si>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</si>
  <si>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</si>
  <si>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</si>
  <si>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</si>
  <si>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</si>
  <si>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</si>
  <si>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</si>
  <si>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</si>
  <si>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</si>
  <si>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</si>
  <si>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</si>
  <si>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</si>
  <si>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</si>
  <si>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</si>
  <si>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</si>
  <si>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</si>
  <si>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</si>
  <si>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</si>
  <si>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</si>
  <si>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</si>
  <si>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</si>
  <si>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</si>
  <si>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</si>
  <si>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</si>
  <si>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</si>
  <si>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</si>
  <si>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</si>
  <si>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</si>
  <si>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</si>
  <si>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</si>
  <si>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</si>
  <si>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</si>
  <si>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</si>
  <si>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</si>
  <si>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</si>
  <si>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</si>
  <si>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</si>
  <si>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</si>
  <si>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</si>
  <si>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</si>
  <si>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</si>
  <si>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</si>
  <si>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</si>
  <si>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</si>
  <si>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</si>
  <si>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</si>
  <si>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</si>
  <si>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</si>
  <si>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</si>
  <si>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</si>
  <si>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</si>
  <si>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</si>
  <si>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</si>
  <si>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</si>
  <si>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</si>
  <si>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</si>
  <si>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</si>
  <si>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</si>
  <si>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</si>
  <si>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</si>
  <si>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</si>
  <si>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</si>
  <si>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</si>
  <si>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</si>
  <si>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</si>
  <si>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</si>
  <si>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</si>
  <si>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</si>
  <si>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</si>
  <si>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</si>
  <si>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</si>
  <si>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</si>
  <si>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</si>
  <si>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</si>
  <si>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</si>
  <si>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</si>
  <si>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</si>
  <si>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</si>
  <si>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</si>
  <si>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</si>
  <si>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</si>
  <si>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</si>
  <si>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</si>
  <si>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</si>
  <si>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</si>
  <si>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</si>
  <si>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</si>
  <si>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</si>
  <si>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</si>
  <si>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</si>
  <si>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</si>
  <si>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</si>
  <si>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</si>
  <si>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</si>
  <si>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</si>
  <si>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</si>
  <si>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</si>
  <si>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</si>
  <si>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</si>
  <si>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</si>
  <si>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</si>
  <si>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</si>
  <si>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</si>
  <si>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</si>
  <si>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</si>
  <si>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</si>
  <si>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</si>
  <si>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</si>
  <si>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</si>
  <si>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</si>
  <si>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</si>
  <si>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</si>
  <si>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</si>
  <si>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</si>
  <si>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</si>
  <si>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</si>
  <si>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</si>
  <si>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</si>
  <si>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</si>
  <si>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</si>
  <si>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</si>
  <si>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</si>
  <si>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</si>
  <si>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</si>
  <si>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</si>
  <si>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</si>
  <si>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</si>
  <si>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</si>
  <si>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</si>
  <si>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</si>
  <si>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</si>
  <si>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</si>
  <si>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</si>
  <si>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</si>
  <si>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</si>
  <si>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</si>
  <si>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</si>
  <si>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</si>
  <si>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</si>
  <si>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</si>
  <si>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</si>
  <si>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</si>
  <si>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</si>
  <si>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</si>
  <si>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</si>
  <si>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</si>
  <si>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</si>
  <si>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</si>
  <si>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</si>
  <si>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</si>
  <si>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</si>
  <si>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</si>
  <si>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</si>
  <si>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</si>
  <si>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</si>
  <si>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</si>
  <si>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</si>
  <si>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</si>
  <si>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</si>
  <si>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</si>
  <si>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</si>
  <si>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</si>
  <si>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</si>
  <si>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</si>
  <si>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</si>
  <si>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</si>
  <si>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</si>
  <si>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</si>
  <si>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</si>
  <si>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</si>
  <si>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</si>
  <si>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</si>
  <si>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</si>
  <si>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</si>
  <si>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</si>
  <si>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</si>
  <si>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</si>
  <si>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</si>
  <si>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</si>
  <si>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</si>
  <si>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</si>
  <si>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</si>
  <si>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</si>
  <si>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</si>
  <si>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</si>
  <si>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</si>
  <si>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</si>
  <si>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</si>
  <si>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</si>
  <si>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</si>
  <si>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</si>
  <si>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</si>
  <si>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</si>
  <si>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</si>
  <si>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</si>
  <si>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</si>
  <si>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</si>
  <si>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</si>
  <si>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</si>
  <si>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</si>
  <si>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</si>
  <si>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</si>
  <si>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</si>
  <si>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</si>
  <si>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</si>
  <si>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</si>
  <si>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</si>
  <si>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</si>
  <si>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</si>
  <si>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</si>
  <si>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</si>
  <si>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</si>
  <si>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</si>
  <si>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</si>
  <si>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</si>
  <si>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</si>
  <si>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</si>
  <si>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</si>
  <si>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</si>
  <si>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</si>
  <si>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</si>
  <si>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</si>
  <si>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</si>
  <si>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</si>
  <si>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</si>
  <si>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</si>
  <si>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</si>
  <si>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</si>
  <si>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</si>
  <si>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</si>
  <si>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</si>
  <si>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</si>
  <si>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</si>
  <si>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</si>
  <si>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</si>
  <si>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</si>
  <si>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</si>
  <si>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</si>
  <si>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</si>
  <si>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</si>
  <si>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</si>
  <si>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</si>
  <si>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</si>
  <si>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</si>
  <si>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</si>
  <si>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</si>
  <si>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</si>
  <si>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</si>
  <si>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</si>
  <si>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</si>
  <si>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</si>
  <si>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</si>
  <si>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</si>
  <si>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</si>
  <si>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</si>
  <si>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</si>
  <si>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</si>
  <si>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</si>
  <si>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</si>
  <si>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</si>
  <si>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</si>
  <si>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</si>
  <si>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</si>
  <si>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</si>
  <si>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</si>
  <si>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</si>
  <si>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</si>
  <si>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</si>
  <si>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</si>
  <si>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</si>
  <si>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</si>
  <si>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</si>
  <si>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</si>
  <si>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</si>
  <si>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</si>
  <si>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</si>
  <si>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</si>
  <si>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</si>
  <si>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</si>
  <si>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</si>
  <si>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</si>
  <si>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</si>
  <si>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</si>
  <si>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</si>
  <si>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</si>
  <si>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</si>
  <si>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</si>
  <si>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</si>
  <si>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</si>
  <si>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</si>
  <si>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</si>
  <si>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</si>
  <si>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</si>
  <si>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</si>
  <si>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</si>
  <si>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</si>
  <si>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</si>
  <si>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</si>
  <si>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</si>
  <si>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</si>
  <si>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</si>
  <si>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</si>
  <si>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</si>
  <si>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</si>
  <si>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</si>
  <si>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</si>
  <si>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</si>
  <si>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</si>
  <si>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</si>
  <si>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</si>
  <si>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</si>
  <si>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</si>
  <si>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</si>
  <si>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</si>
  <si>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</si>
  <si>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</si>
  <si>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</si>
  <si>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</si>
  <si>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</si>
  <si>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</si>
  <si>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</si>
  <si>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</si>
  <si>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</si>
  <si>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</si>
  <si>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</si>
  <si>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</si>
  <si>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</si>
  <si>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</si>
  <si>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</si>
  <si>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</si>
  <si>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</si>
  <si>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</si>
  <si>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</si>
  <si>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</si>
  <si>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</si>
  <si>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</si>
  <si>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</si>
  <si>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</si>
  <si>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</si>
  <si>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</si>
  <si>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</si>
  <si>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</si>
  <si>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</si>
  <si>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</si>
  <si>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</si>
  <si>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</si>
  <si>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</si>
  <si>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</si>
  <si>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</si>
  <si>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</si>
  <si>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</si>
  <si>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</si>
  <si>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</si>
  <si>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</si>
  <si>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</si>
  <si>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</si>
  <si>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</si>
  <si>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</si>
  <si>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</si>
  <si>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</si>
  <si>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</si>
  <si>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</si>
  <si>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</si>
  <si>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</si>
  <si>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</si>
  <si>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</si>
  <si>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</si>
  <si>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</si>
  <si>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</si>
  <si>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</si>
  <si>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</si>
  <si>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</si>
  <si>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</si>
  <si>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</si>
  <si>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</si>
  <si>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</si>
  <si>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</si>
  <si>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</si>
  <si>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</si>
  <si>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</si>
  <si>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</si>
  <si>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</si>
  <si>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</si>
  <si>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</si>
  <si>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</si>
  <si>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</si>
  <si>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</si>
  <si>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</si>
  <si>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</si>
  <si>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</si>
  <si>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</si>
  <si>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</si>
  <si>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</si>
  <si>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</si>
  <si>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</si>
  <si>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</si>
  <si>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</si>
  <si>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</si>
  <si>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</si>
  <si>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</si>
  <si>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</si>
  <si>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</si>
  <si>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</si>
  <si>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</si>
  <si>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</si>
  <si>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</si>
  <si>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</si>
  <si>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</si>
  <si>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</si>
  <si>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</si>
  <si>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</si>
  <si>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</si>
  <si>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</si>
  <si>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</si>
  <si>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</si>
  <si>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</si>
  <si>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</si>
  <si>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</si>
  <si>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</si>
  <si>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</si>
  <si>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</si>
  <si>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</si>
  <si>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</si>
  <si>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</si>
  <si>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</si>
  <si>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</si>
  <si>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</si>
  <si>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</si>
  <si>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</si>
  <si>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</si>
  <si>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</si>
  <si>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</si>
  <si>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</si>
  <si>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</si>
  <si>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</si>
  <si>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</si>
  <si>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</si>
  <si>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</si>
  <si>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</si>
  <si>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</si>
  <si>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</si>
  <si>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</si>
  <si>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</si>
  <si>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</si>
  <si>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</si>
  <si>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</si>
  <si>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</si>
  <si>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</si>
  <si>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</si>
  <si>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</si>
  <si>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</si>
  <si>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</si>
  <si>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</si>
  <si>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</si>
  <si>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</si>
  <si>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</si>
  <si>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</si>
  <si>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</si>
  <si>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</si>
  <si>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</si>
  <si>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</si>
  <si>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</si>
  <si>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</si>
  <si>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</si>
  <si>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</si>
  <si>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</si>
  <si>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</si>
  <si>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</si>
  <si>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</si>
  <si>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</si>
  <si>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</si>
  <si>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</si>
  <si>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</si>
  <si>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</si>
  <si>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</si>
  <si>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</si>
  <si>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</si>
  <si>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</si>
  <si>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</si>
  <si>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</si>
  <si>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</si>
  <si>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</si>
  <si>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</si>
  <si>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</si>
  <si>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</si>
  <si>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</si>
  <si>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</si>
  <si>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</si>
  <si>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</si>
  <si>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</si>
  <si>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</si>
  <si>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</si>
  <si>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</si>
  <si>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</si>
  <si>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</si>
  <si>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</si>
  <si>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</si>
  <si>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</si>
  <si>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</si>
  <si>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</si>
  <si>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</si>
  <si>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</si>
  <si>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</si>
  <si>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</si>
  <si>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</si>
  <si>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</si>
  <si>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</si>
  <si>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</si>
  <si>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</si>
  <si>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</si>
  <si>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</si>
  <si>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</si>
  <si>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</si>
  <si>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</si>
  <si>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</si>
  <si>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</si>
  <si>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</si>
  <si>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</si>
  <si>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</si>
  <si>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</si>
  <si>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</si>
  <si>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</si>
  <si>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</si>
  <si>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</si>
  <si>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</si>
  <si>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</si>
  <si>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</si>
  <si>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</si>
  <si>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</si>
  <si>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</si>
  <si>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</si>
  <si>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</si>
  <si>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</si>
  <si>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</si>
  <si>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</si>
  <si>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</si>
  <si>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</si>
  <si>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</si>
  <si>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</si>
  <si>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</si>
  <si>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</si>
  <si>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</si>
  <si>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</si>
  <si>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</si>
  <si>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</si>
  <si>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</si>
  <si>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</si>
  <si>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</si>
  <si>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</si>
  <si>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</si>
  <si>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</si>
  <si>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</si>
  <si>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</si>
  <si>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</si>
  <si>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</si>
  <si>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</si>
  <si>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</si>
  <si>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</si>
  <si>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</si>
  <si>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</si>
  <si>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</si>
  <si>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</si>
  <si>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</si>
  <si>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</si>
  <si>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</si>
  <si>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</si>
  <si>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</si>
  <si>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</si>
  <si>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</si>
  <si>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</si>
  <si>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</si>
  <si>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</si>
  <si>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</si>
  <si>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</si>
  <si>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</si>
  <si>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</si>
  <si>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</si>
  <si>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</si>
  <si>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</si>
  <si>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</si>
  <si>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</si>
  <si>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</si>
  <si>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</si>
  <si>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</si>
  <si>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</si>
  <si>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</si>
  <si>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</si>
  <si>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</si>
  <si>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</si>
  <si>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</si>
  <si>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</si>
  <si>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</si>
  <si>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</si>
  <si>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</si>
  <si>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</si>
  <si>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</si>
  <si>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</si>
  <si>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</si>
  <si>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</si>
  <si>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</si>
  <si>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</si>
  <si>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</si>
  <si>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</si>
  <si>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</si>
  <si>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</si>
  <si>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</si>
  <si>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</si>
  <si>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</si>
  <si>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</si>
  <si>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</si>
  <si>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</si>
  <si>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</si>
  <si>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</si>
  <si>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</si>
  <si>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</si>
  <si>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</si>
  <si>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</si>
  <si>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</si>
  <si>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</si>
  <si>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</si>
  <si>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</si>
  <si>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</si>
  <si>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</si>
  <si>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</si>
  <si>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</si>
  <si>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</si>
  <si>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</si>
  <si>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</si>
  <si>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</si>
  <si>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</si>
  <si>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</si>
  <si>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</si>
  <si>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</si>
  <si>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</si>
  <si>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</si>
  <si>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</si>
  <si>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</si>
  <si>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</si>
  <si>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</si>
  <si>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</si>
  <si>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</si>
  <si>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</si>
  <si>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</si>
  <si>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</si>
  <si>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</si>
  <si>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</si>
  <si>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</si>
  <si>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</si>
  <si>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</si>
  <si>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</si>
  <si>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</si>
  <si>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</si>
  <si>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</si>
  <si>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</si>
  <si>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</si>
  <si>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</si>
  <si>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</si>
  <si>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</si>
  <si>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</si>
  <si>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</si>
  <si>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</si>
  <si>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</si>
  <si>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</si>
  <si>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</si>
  <si>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</si>
  <si>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</si>
  <si>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</si>
  <si>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</si>
  <si>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</si>
  <si>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</si>
  <si>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</si>
  <si>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</si>
  <si>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</si>
  <si>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</si>
  <si>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</si>
  <si>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</si>
  <si>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</si>
  <si>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</si>
  <si>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</si>
  <si>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</si>
  <si>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</si>
  <si>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</si>
  <si>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</si>
  <si>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</si>
  <si>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</si>
  <si>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</si>
  <si>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</si>
  <si>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</si>
  <si>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</si>
  <si>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</si>
  <si>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</si>
  <si>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</si>
  <si>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</si>
  <si>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</si>
  <si>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</si>
  <si>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</si>
  <si>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</si>
  <si>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</si>
  <si>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</si>
  <si>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</si>
  <si>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</si>
  <si>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</si>
  <si>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</si>
  <si>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</si>
  <si>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</si>
  <si>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</si>
  <si>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</si>
  <si>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</si>
  <si>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</si>
  <si>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</si>
  <si>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</si>
  <si>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</si>
  <si>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</si>
  <si>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</si>
  <si>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</si>
  <si>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</si>
  <si>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</si>
  <si>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</si>
  <si>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</si>
  <si>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</si>
  <si>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</si>
  <si>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</si>
  <si>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</si>
  <si>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</si>
  <si>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</si>
  <si>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</si>
  <si>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</si>
  <si>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</si>
  <si>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</si>
  <si>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</si>
  <si>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</si>
  <si>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</si>
  <si>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</si>
  <si>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</si>
  <si>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</si>
  <si>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</si>
  <si>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</si>
  <si>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</si>
  <si>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</si>
  <si>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</si>
  <si>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</si>
  <si>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</si>
  <si>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</si>
  <si>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</si>
  <si>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</si>
  <si>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</si>
  <si>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</si>
  <si>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</si>
  <si>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</si>
  <si>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</si>
  <si>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</si>
  <si>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</si>
  <si>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</si>
  <si>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</si>
  <si>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</si>
  <si>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</si>
  <si>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</si>
  <si>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</si>
  <si>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</si>
  <si>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</si>
  <si>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</si>
  <si>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</si>
  <si>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</si>
  <si>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</si>
  <si>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</si>
  <si>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</si>
  <si>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</si>
  <si>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</si>
  <si>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</si>
  <si>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</si>
  <si>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</si>
  <si>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</si>
  <si>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</si>
  <si>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</si>
  <si>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</si>
  <si>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</si>
  <si>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</si>
  <si>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</si>
  <si>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</si>
  <si>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</si>
  <si>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</si>
  <si>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</si>
  <si>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</si>
  <si>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</si>
  <si>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</si>
  <si>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</si>
  <si>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</si>
  <si>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</si>
  <si>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</si>
  <si>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</si>
  <si>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</si>
  <si>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</si>
  <si>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</si>
  <si>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</si>
  <si>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</si>
  <si>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</si>
  <si>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</si>
  <si>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</si>
  <si>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</si>
  <si>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</si>
  <si>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</si>
  <si>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</si>
  <si>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</si>
  <si>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</si>
  <si>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</si>
  <si>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</si>
  <si>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</si>
  <si>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</si>
  <si>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</si>
  <si>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</si>
  <si>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</si>
  <si>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</si>
  <si>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</si>
  <si>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</si>
  <si>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</si>
  <si>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</si>
  <si>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</si>
  <si>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</si>
  <si>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</si>
  <si>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</si>
  <si>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</si>
  <si>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</si>
  <si>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</si>
  <si>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</si>
  <si>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</si>
  <si>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</si>
  <si>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</si>
  <si>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</si>
  <si>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</si>
  <si>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</si>
  <si>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</si>
  <si>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</si>
  <si>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</si>
  <si>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</si>
  <si>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</si>
  <si>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</si>
  <si>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</si>
  <si>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</si>
  <si>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</si>
  <si>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</si>
  <si>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</si>
  <si>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</si>
  <si>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</si>
  <si>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</si>
  <si>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</si>
  <si>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</si>
  <si>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</si>
  <si>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</si>
  <si>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</si>
  <si>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</si>
  <si>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</si>
  <si>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</si>
  <si>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</si>
  <si>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</si>
  <si>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</si>
  <si>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</si>
  <si>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</si>
  <si>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</si>
  <si>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</si>
  <si>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</si>
  <si>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</si>
  <si>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</si>
  <si>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</si>
  <si>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</si>
  <si>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</si>
  <si>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</si>
  <si>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</si>
  <si>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</si>
  <si>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</si>
  <si>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</si>
  <si>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</si>
  <si>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</si>
  <si>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</si>
  <si>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</si>
  <si>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</si>
  <si>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</si>
  <si>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</si>
  <si>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</si>
  <si>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</si>
  <si>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</si>
  <si>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</si>
  <si>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</si>
  <si>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</si>
  <si>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</si>
  <si>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</si>
  <si>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</si>
  <si>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</si>
  <si>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</si>
  <si>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</si>
  <si>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</si>
  <si>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</si>
  <si>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</si>
  <si>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</si>
  <si>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</si>
  <si>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</si>
  <si>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</si>
  <si>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</si>
  <si>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</si>
  <si>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</si>
  <si>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</si>
  <si>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</si>
  <si>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</si>
  <si>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</si>
  <si>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</si>
  <si>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</si>
  <si>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</si>
  <si>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</si>
  <si>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</si>
  <si>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</si>
  <si>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</si>
  <si>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</si>
  <si>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</si>
  <si>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</si>
  <si>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</si>
  <si>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</si>
  <si>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</si>
  <si>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</si>
  <si>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</si>
  <si>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</si>
  <si>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</si>
  <si>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</si>
  <si>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</si>
  <si>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</si>
  <si>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</si>
  <si>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</si>
  <si>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</si>
  <si>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</si>
  <si>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</si>
  <si>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</si>
  <si>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</si>
  <si>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</si>
  <si>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</si>
  <si>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</si>
  <si>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</si>
  <si>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</si>
  <si>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</si>
  <si>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</si>
  <si>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</si>
  <si>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</si>
  <si>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</si>
  <si>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</si>
  <si>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</si>
  <si>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</si>
  <si>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</si>
  <si>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</si>
  <si>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</si>
  <si>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</si>
  <si>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</si>
  <si>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</si>
  <si>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</si>
  <si>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</si>
  <si>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</si>
  <si>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</si>
  <si>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</si>
  <si>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</si>
  <si>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</si>
  <si>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</si>
  <si>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</si>
  <si>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</si>
  <si>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</si>
  <si>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</si>
  <si>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</si>
  <si>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</si>
  <si>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</si>
  <si>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</si>
  <si>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</si>
  <si>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</si>
  <si>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</si>
  <si>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</si>
  <si>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</si>
  <si>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</si>
  <si>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</si>
  <si>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</si>
  <si>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</si>
  <si>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</si>
  <si>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</si>
  <si>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</si>
  <si>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</si>
  <si>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</si>
  <si>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</si>
  <si>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</si>
  <si>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</si>
  <si>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</si>
  <si>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</si>
  <si>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</si>
  <si>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</si>
  <si>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</si>
  <si>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</si>
  <si>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</si>
  <si>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</si>
  <si>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</si>
  <si>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</si>
  <si>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</si>
  <si>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</si>
  <si>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</si>
  <si>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</si>
  <si>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</si>
  <si>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</si>
  <si>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</si>
  <si>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</si>
  <si>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</si>
  <si>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</si>
  <si>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</si>
  <si>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</si>
  <si>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</si>
  <si>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</si>
  <si>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</si>
  <si>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</si>
  <si>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</si>
  <si>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</si>
  <si>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</si>
  <si>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</si>
  <si>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</si>
  <si>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</si>
  <si>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</si>
  <si>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</si>
  <si>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</si>
  <si>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</si>
  <si>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</si>
  <si>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</si>
  <si>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</si>
  <si>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</si>
  <si>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</si>
  <si>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</si>
  <si>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</si>
  <si>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</si>
  <si>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</si>
  <si>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</si>
  <si>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</si>
  <si>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</si>
  <si>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</si>
  <si>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</si>
  <si>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</si>
  <si>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</si>
  <si>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</si>
  <si>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</si>
  <si>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</si>
  <si>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</si>
  <si>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</si>
  <si>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</si>
  <si>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</si>
  <si>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</si>
  <si>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</si>
  <si>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</si>
  <si>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</si>
  <si>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</si>
  <si>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</si>
  <si>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</si>
  <si>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</si>
  <si>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</si>
  <si>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</si>
  <si>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</si>
  <si>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</si>
  <si>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</si>
  <si>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</si>
  <si>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</si>
  <si>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</si>
  <si>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</si>
  <si>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</si>
  <si>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</si>
  <si>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</si>
  <si>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</si>
  <si>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</si>
  <si>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</si>
  <si>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</si>
  <si>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</si>
  <si>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</si>
  <si>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</si>
  <si>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</si>
  <si>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</si>
  <si>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</si>
  <si>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</si>
  <si>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</si>
  <si>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</si>
  <si>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</si>
  <si>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</si>
  <si>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</si>
  <si>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</si>
  <si>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</si>
  <si>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</si>
  <si>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</si>
  <si>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</si>
  <si>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</si>
  <si>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</si>
  <si>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</si>
  <si>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</si>
  <si>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</si>
  <si>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</si>
  <si>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</si>
  <si>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</si>
  <si>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</si>
  <si>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</si>
  <si>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</si>
  <si>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</si>
  <si>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</si>
  <si>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</si>
  <si>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</si>
  <si>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</si>
  <si>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</si>
  <si>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</si>
  <si>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</si>
  <si>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</si>
  <si>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</si>
  <si>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</si>
  <si>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</si>
  <si>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</si>
  <si>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</si>
  <si>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</si>
  <si>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</si>
  <si>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</si>
  <si>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</si>
  <si>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</si>
  <si>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</si>
  <si>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</si>
  <si>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</si>
  <si>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</si>
  <si>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</si>
  <si>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</si>
  <si>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</si>
  <si>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</si>
  <si>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</si>
  <si>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</si>
  <si>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</si>
  <si>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</si>
  <si>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</si>
  <si>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</si>
  <si>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</si>
  <si>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</si>
  <si>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</si>
  <si>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</si>
  <si>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</si>
  <si>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</si>
  <si>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</si>
  <si>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</si>
  <si>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</si>
  <si>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</si>
  <si>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</si>
  <si>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</si>
  <si>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</si>
  <si>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</si>
  <si>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</si>
  <si>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</si>
  <si>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</si>
  <si>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</si>
  <si>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</si>
  <si>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</si>
  <si>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</si>
  <si>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</si>
  <si>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</si>
  <si>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</si>
  <si>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</si>
  <si>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</si>
  <si>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</si>
  <si>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</si>
  <si>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</si>
  <si>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</si>
  <si>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</si>
  <si>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</si>
  <si>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</si>
  <si>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</si>
  <si>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</si>
  <si>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</si>
  <si>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</si>
  <si>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</si>
  <si>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</si>
  <si>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</si>
  <si>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</si>
  <si>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</si>
  <si>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</si>
  <si>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</si>
  <si>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</si>
  <si>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</si>
  <si>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</si>
  <si>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</si>
  <si>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</si>
  <si>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</si>
  <si>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</si>
  <si>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</si>
  <si>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</si>
  <si>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</si>
  <si>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</si>
  <si>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</si>
  <si>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</si>
  <si>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</si>
  <si>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</si>
  <si>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</si>
  <si>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</si>
  <si>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</si>
  <si>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</si>
  <si>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</si>
  <si>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</si>
  <si>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</si>
  <si>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</si>
  <si>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</si>
  <si>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</si>
  <si>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</si>
  <si>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</si>
  <si>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</si>
  <si>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</si>
  <si>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</si>
  <si>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</si>
  <si>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</si>
  <si>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</si>
  <si>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</si>
  <si>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</si>
  <si>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</si>
  <si>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</si>
  <si>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</si>
  <si>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</si>
  <si>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</si>
  <si>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</si>
  <si>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</si>
  <si>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</si>
  <si>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</si>
  <si>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</si>
  <si>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</si>
  <si>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</si>
  <si>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</si>
  <si>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</si>
  <si>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</si>
  <si>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</si>
  <si>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</si>
  <si>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</si>
  <si>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</si>
  <si>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</si>
  <si>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</si>
  <si>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</si>
  <si>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</si>
  <si>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</si>
  <si>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</si>
  <si>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</si>
  <si>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</si>
  <si>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</si>
  <si>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</si>
  <si>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</si>
  <si>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</si>
  <si>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</si>
  <si>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</si>
  <si>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</si>
  <si>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</si>
  <si>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</si>
  <si>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</si>
  <si>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</si>
  <si>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</si>
  <si>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</si>
  <si>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</si>
  <si>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</si>
  <si>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</si>
  <si>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</si>
  <si>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</si>
  <si>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</si>
  <si>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</si>
  <si>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</si>
  <si>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</si>
  <si>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</si>
  <si>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</si>
  <si>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</si>
  <si>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</si>
  <si>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</si>
  <si>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</si>
  <si>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</si>
  <si>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</si>
  <si>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</si>
  <si>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</si>
  <si>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</si>
  <si>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</si>
  <si>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</si>
  <si>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</si>
  <si>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</si>
  <si>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</si>
  <si>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</si>
  <si>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</si>
  <si>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</si>
  <si>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</si>
  <si>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</si>
  <si>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</si>
  <si>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</si>
  <si>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</si>
  <si>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</si>
  <si>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</si>
  <si>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</si>
  <si>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</si>
  <si>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</si>
  <si>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</si>
  <si>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</si>
  <si>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</si>
  <si>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</si>
  <si>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</si>
  <si>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</si>
  <si>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</si>
  <si>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</si>
  <si>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</si>
  <si>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</si>
  <si>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</si>
  <si>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</si>
  <si>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</si>
  <si>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</si>
  <si>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</si>
  <si>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</si>
  <si>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</si>
  <si>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</si>
  <si>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</si>
  <si>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</si>
  <si>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</si>
  <si>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</si>
  <si>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</si>
  <si>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</si>
  <si>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</si>
  <si>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</si>
  <si>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</si>
  <si>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</si>
  <si>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</si>
  <si>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</si>
  <si>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</si>
  <si>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</si>
  <si>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</si>
  <si>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</si>
  <si>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</si>
  <si>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</si>
  <si>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</si>
  <si>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</si>
  <si>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</si>
  <si>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</si>
  <si>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</si>
  <si>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</si>
  <si>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</si>
  <si>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</si>
  <si>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</si>
  <si>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</si>
  <si>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</si>
  <si>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</si>
  <si>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</si>
  <si>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</si>
  <si>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</si>
  <si>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</si>
  <si>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</si>
  <si>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</si>
  <si>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</si>
  <si>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</si>
  <si>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</si>
  <si>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</si>
  <si>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</si>
  <si>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</si>
  <si>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</si>
  <si>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</si>
  <si>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</si>
  <si>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</si>
  <si>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</si>
  <si>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</si>
  <si>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</si>
  <si>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</si>
  <si>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</si>
  <si>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</si>
  <si>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</si>
  <si>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</si>
  <si>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</si>
  <si>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</si>
  <si>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</si>
  <si>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</si>
  <si>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</si>
  <si>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</si>
  <si>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</si>
  <si>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</si>
  <si>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</si>
  <si>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</si>
  <si>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</si>
  <si>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</si>
  <si>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</si>
  <si>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</si>
  <si>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</si>
  <si>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</si>
  <si>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</si>
  <si>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</si>
  <si>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</si>
  <si>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</si>
  <si>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</si>
  <si>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</si>
  <si>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</si>
  <si>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</si>
  <si>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</si>
  <si>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</si>
  <si>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</si>
  <si>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</si>
  <si>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</si>
  <si>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</si>
  <si>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</si>
  <si>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</si>
  <si>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</si>
  <si>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</si>
  <si>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</si>
  <si>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</si>
  <si>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</si>
  <si>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</si>
  <si>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</si>
  <si>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</si>
  <si>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</si>
  <si>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</si>
  <si>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</si>
  <si>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</si>
  <si>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</si>
  <si>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</si>
  <si>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</si>
  <si>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</si>
  <si>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</si>
  <si>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</si>
  <si>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</si>
  <si>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</si>
  <si>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</si>
  <si>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</si>
  <si>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</si>
  <si>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</si>
  <si>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</si>
  <si>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</si>
  <si>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</si>
  <si>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</si>
  <si>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</si>
  <si>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</si>
  <si>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</si>
  <si>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</si>
  <si>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</si>
  <si>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</si>
  <si>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</si>
  <si>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</si>
  <si>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</si>
  <si>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</si>
  <si>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</si>
  <si>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</si>
  <si>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</si>
  <si>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</si>
  <si>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</si>
  <si>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</si>
  <si>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</si>
  <si>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</si>
  <si>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</si>
  <si>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</si>
  <si>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</si>
  <si>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</si>
  <si>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</si>
  <si>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</si>
  <si>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</si>
  <si>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</si>
  <si>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</si>
  <si>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</si>
  <si>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</si>
  <si>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</si>
  <si>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</si>
  <si>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</si>
  <si>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</si>
  <si>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</si>
  <si>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</si>
  <si>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</si>
  <si>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</si>
  <si>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</si>
  <si>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</si>
  <si>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</si>
  <si>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</si>
  <si>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</si>
  <si>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</si>
  <si>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</si>
  <si>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</si>
  <si>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</si>
  <si>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</si>
  <si>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</si>
  <si>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</si>
  <si>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</si>
  <si>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</si>
  <si>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</si>
  <si>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</si>
  <si>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</si>
  <si>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</si>
  <si>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</si>
  <si>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</si>
  <si>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</si>
  <si>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</si>
  <si>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</si>
  <si>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</si>
  <si>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</si>
  <si>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</si>
  <si>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</si>
  <si>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</si>
  <si>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</si>
  <si>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</si>
  <si>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</si>
  <si>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</si>
  <si>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</si>
  <si>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</si>
  <si>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</si>
  <si>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</si>
  <si>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</si>
  <si>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</si>
  <si>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</si>
  <si>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</si>
  <si>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</si>
  <si>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</si>
  <si>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</si>
  <si>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</si>
  <si>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</si>
  <si>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</si>
  <si>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</si>
  <si>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</si>
  <si>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</si>
  <si>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</si>
  <si>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</si>
  <si>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</si>
  <si>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</si>
  <si>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</si>
  <si>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</si>
  <si>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</si>
  <si>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</si>
  <si>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</si>
  <si>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</si>
  <si>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</si>
  <si>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</si>
  <si>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</si>
  <si>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</si>
  <si>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</si>
  <si>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</si>
  <si>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</si>
  <si>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</si>
  <si>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</si>
  <si>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</si>
  <si>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</si>
  <si>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</si>
  <si>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</si>
  <si>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</si>
  <si>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</si>
  <si>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</si>
  <si>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</si>
  <si>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</si>
  <si>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</si>
  <si>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</si>
  <si>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</si>
  <si>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</si>
  <si>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</si>
  <si>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</si>
  <si>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</si>
  <si>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</si>
  <si>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</si>
  <si>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</si>
  <si>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</si>
  <si>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</si>
  <si>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</si>
  <si>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</si>
  <si>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</si>
  <si>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</si>
  <si>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</si>
  <si>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</si>
  <si>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</si>
  <si>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</si>
  <si>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</si>
  <si>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</si>
  <si>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</si>
  <si>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</si>
  <si>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</si>
  <si>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</si>
  <si>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</si>
  <si>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</si>
  <si>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</si>
  <si>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</si>
  <si>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</si>
  <si>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</si>
  <si>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</si>
  <si>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</si>
  <si>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</si>
  <si>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</si>
  <si>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</si>
  <si>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</si>
  <si>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</si>
  <si>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</si>
  <si>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</si>
  <si>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</si>
  <si>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</si>
  <si>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</si>
  <si>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</si>
  <si>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</si>
  <si>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</si>
  <si>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</si>
  <si>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</si>
  <si>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</si>
  <si>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</si>
  <si>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</si>
  <si>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</si>
  <si>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</si>
  <si>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</si>
  <si>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</si>
  <si>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</si>
  <si>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</si>
  <si>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</si>
  <si>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</si>
  <si>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</si>
  <si>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</si>
  <si>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</si>
  <si>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</si>
  <si>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</si>
  <si>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</si>
  <si>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</si>
  <si>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</si>
  <si>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</si>
  <si>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</si>
  <si>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</si>
  <si>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</si>
  <si>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</si>
  <si>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</si>
  <si>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</si>
  <si>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</si>
  <si>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</si>
  <si>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</si>
  <si>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</si>
  <si>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</si>
  <si>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</si>
  <si>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</si>
  <si>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</si>
  <si>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</si>
  <si>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</si>
  <si>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</si>
  <si>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</si>
  <si>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</si>
  <si>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</si>
  <si>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</si>
  <si>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</si>
  <si>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</si>
  <si>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</si>
  <si>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</si>
  <si>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</si>
  <si>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</si>
  <si>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</si>
  <si>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</si>
  <si>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</si>
  <si>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</si>
  <si>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</si>
  <si>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</si>
  <si>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</si>
  <si>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</si>
  <si>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</si>
  <si>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</si>
  <si>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</si>
  <si>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</si>
  <si>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</si>
  <si>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</si>
  <si>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</si>
  <si>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</si>
  <si>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</si>
  <si>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</si>
  <si>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</si>
  <si>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</si>
  <si>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</si>
  <si>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</si>
  <si>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</si>
  <si>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</si>
  <si>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</si>
  <si>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</si>
  <si>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</si>
  <si>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</si>
  <si>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</si>
  <si>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</si>
  <si>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</si>
  <si>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</si>
  <si>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</si>
  <si>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</si>
  <si>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</si>
  <si>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</si>
  <si>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</si>
  <si>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</si>
  <si>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</si>
  <si>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</si>
  <si>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</si>
  <si>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</si>
  <si>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</si>
  <si>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</si>
  <si>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</si>
  <si>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</si>
  <si>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</si>
  <si>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</si>
  <si>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</si>
  <si>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</si>
  <si>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</si>
  <si>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</si>
  <si>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</si>
  <si>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</si>
  <si>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</si>
  <si>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</si>
  <si>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</si>
  <si>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</si>
  <si>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</si>
  <si>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</si>
  <si>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</si>
  <si>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</si>
  <si>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</si>
  <si>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</si>
  <si>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</si>
  <si>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</si>
  <si>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</si>
  <si>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</si>
  <si>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</si>
  <si>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</si>
  <si>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</si>
  <si>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</si>
  <si>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</si>
  <si>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</si>
  <si>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</si>
  <si>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</si>
  <si>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</si>
  <si>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</si>
  <si>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</si>
  <si>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</si>
  <si>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</si>
  <si>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</si>
  <si>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</si>
  <si>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</si>
  <si>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</si>
  <si>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</si>
  <si>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</si>
  <si>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</si>
  <si>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</si>
  <si>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</si>
  <si>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</si>
  <si>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</si>
  <si>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</si>
  <si>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</si>
  <si>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</si>
  <si>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</si>
  <si>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</si>
  <si>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</si>
  <si>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</si>
  <si>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</si>
  <si>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</si>
  <si>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</si>
  <si>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</si>
  <si>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</si>
  <si>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</si>
  <si>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</si>
  <si>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</si>
  <si>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</si>
  <si>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</si>
  <si>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</si>
  <si>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</si>
  <si>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</si>
  <si>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</si>
  <si>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</si>
  <si>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</si>
  <si>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</si>
  <si>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</si>
  <si>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</si>
  <si>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</si>
  <si>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</si>
  <si>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</si>
  <si>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</si>
  <si>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</si>
  <si>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</si>
  <si>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</si>
  <si>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</si>
  <si>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</si>
  <si>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</si>
  <si>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</si>
  <si>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</si>
  <si>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</si>
  <si>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</si>
  <si>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</si>
  <si>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</si>
  <si>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</si>
  <si>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</si>
  <si>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</si>
  <si>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</si>
  <si>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</si>
  <si>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</si>
  <si>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</si>
  <si>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</si>
  <si>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</si>
  <si>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</si>
  <si>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</si>
  <si>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</si>
  <si>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</si>
  <si>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</si>
  <si>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</si>
  <si>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</si>
  <si>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</si>
  <si>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</si>
  <si>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</si>
  <si>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</si>
  <si>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</si>
  <si>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</si>
  <si>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</si>
  <si>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</si>
  <si>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</si>
  <si>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</si>
  <si>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</si>
  <si>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</si>
  <si>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</si>
  <si>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</si>
  <si>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</si>
  <si>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</si>
  <si>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</si>
  <si>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</si>
  <si>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</si>
  <si>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</si>
  <si>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</si>
  <si>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</si>
  <si>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</si>
  <si>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</si>
  <si>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</si>
  <si>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</si>
  <si>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</si>
  <si>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</si>
  <si>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</si>
  <si>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</si>
  <si>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</si>
  <si>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</si>
  <si>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</si>
  <si>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</si>
  <si>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</si>
  <si>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</si>
  <si>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</si>
  <si>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</si>
  <si>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</si>
  <si>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</si>
  <si>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</si>
  <si>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</si>
  <si>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</si>
  <si>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</si>
  <si>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</si>
  <si>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</si>
  <si>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</si>
  <si>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</si>
  <si>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</si>
  <si>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</si>
  <si>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</si>
  <si>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</si>
  <si>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</si>
  <si>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</si>
  <si>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</si>
  <si>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</si>
  <si>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</si>
  <si>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</si>
  <si>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</si>
  <si>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</si>
  <si>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</si>
  <si>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</si>
  <si>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</si>
  <si>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</si>
  <si>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</si>
  <si>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</si>
  <si>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</si>
  <si>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</si>
  <si>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</si>
  <si>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</si>
  <si>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</si>
  <si>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</si>
  <si>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</si>
  <si>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</si>
  <si>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</si>
  <si>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</si>
  <si>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</si>
  <si>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</si>
  <si>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</si>
  <si>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</si>
  <si>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</si>
  <si>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</si>
  <si>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</si>
  <si>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</si>
  <si>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</si>
  <si>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</si>
  <si>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</si>
  <si>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</si>
  <si>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</si>
  <si>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</si>
  <si>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</si>
  <si>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</si>
  <si>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</si>
  <si>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</si>
  <si>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</si>
  <si>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</si>
  <si>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</si>
  <si>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</si>
  <si>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</si>
  <si>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</si>
  <si>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</si>
  <si>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</si>
  <si>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</si>
  <si>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</si>
  <si>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</si>
  <si>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</si>
  <si>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</si>
  <si>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</si>
  <si>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</si>
  <si>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</si>
  <si>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</si>
  <si>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</si>
  <si>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</si>
  <si>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</si>
  <si>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</si>
  <si>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</si>
  <si>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</si>
  <si>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</si>
  <si>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</si>
  <si>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</si>
  <si>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</si>
  <si>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</si>
  <si>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</si>
  <si>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</si>
  <si>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</si>
  <si>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</si>
  <si>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</si>
  <si>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</si>
  <si>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</si>
  <si>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</si>
  <si>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</si>
  <si>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</si>
  <si>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</si>
  <si>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</si>
  <si>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</si>
  <si>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</si>
  <si>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</si>
  <si>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</si>
  <si>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</si>
  <si>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</si>
  <si>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</si>
  <si>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</si>
  <si>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</si>
  <si>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</si>
  <si>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</si>
  <si>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</si>
  <si>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</si>
  <si>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</si>
  <si>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</si>
  <si>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</si>
  <si>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</si>
  <si>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</si>
  <si>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</si>
  <si>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</si>
  <si>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</si>
  <si>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</si>
  <si>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</si>
  <si>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</si>
  <si>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</si>
  <si>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</si>
  <si>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</si>
  <si>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</si>
  <si>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</si>
  <si>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</si>
  <si>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</si>
  <si>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</si>
  <si>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</si>
  <si>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</si>
  <si>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</si>
  <si>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</si>
  <si>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</si>
  <si>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</si>
  <si>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</si>
  <si>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</si>
  <si>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</si>
  <si>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</si>
  <si>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</si>
  <si>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</si>
  <si>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</si>
  <si>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</si>
  <si>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</si>
  <si>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</si>
  <si>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</si>
  <si>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</si>
  <si>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</si>
  <si>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</si>
  <si>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</si>
  <si>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</si>
  <si>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</si>
  <si>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</si>
  <si>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</si>
  <si>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</si>
  <si>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</si>
  <si>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</si>
  <si>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</si>
  <si>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</si>
  <si>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</si>
  <si>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</si>
  <si>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</si>
  <si>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</si>
  <si>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</si>
  <si>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</si>
  <si>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</si>
  <si>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</si>
  <si>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</si>
  <si>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</si>
  <si>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</si>
  <si>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</si>
  <si>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</si>
  <si>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</si>
  <si>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</si>
  <si>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</si>
  <si>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</si>
  <si>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</si>
  <si>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</si>
  <si>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</si>
  <si>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</si>
  <si>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</si>
  <si>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</si>
  <si>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</si>
  <si>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</si>
  <si>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</si>
  <si>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</si>
  <si>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</si>
  <si>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</si>
  <si>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</si>
  <si>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</si>
  <si>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</si>
  <si>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</si>
  <si>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</si>
  <si>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</si>
  <si>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</si>
  <si>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</si>
  <si>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</si>
  <si>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</si>
  <si>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</si>
  <si>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</si>
  <si>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</si>
  <si>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</si>
  <si>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</si>
  <si>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</si>
  <si>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</si>
  <si>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</si>
  <si>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</si>
  <si>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</si>
  <si>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</si>
  <si>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</si>
  <si>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</si>
  <si>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</si>
  <si>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</si>
  <si>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</si>
  <si>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</si>
  <si>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</si>
  <si>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</si>
  <si>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</si>
  <si>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</si>
  <si>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</si>
  <si>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</si>
  <si>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</si>
  <si>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</si>
  <si>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</si>
  <si>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</si>
  <si>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</si>
  <si>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</si>
  <si>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</si>
  <si>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</si>
  <si>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</si>
  <si>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</si>
  <si>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</si>
  <si>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</si>
  <si>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</si>
  <si>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</si>
  <si>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</si>
  <si>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</si>
  <si>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</si>
  <si>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</si>
  <si>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</si>
  <si>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</si>
  <si>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</si>
  <si>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</si>
  <si>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</si>
  <si>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</si>
  <si>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</si>
  <si>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</si>
  <si>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</si>
  <si>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</si>
  <si>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</si>
  <si>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</si>
  <si>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</si>
  <si>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</si>
  <si>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</si>
  <si>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</si>
  <si>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</si>
  <si>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</si>
  <si>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</si>
  <si>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</si>
  <si>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</si>
  <si>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</si>
  <si>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</si>
  <si>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</si>
  <si>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</si>
  <si>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</si>
  <si>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</si>
  <si>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</si>
  <si>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</si>
  <si>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</si>
  <si>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</si>
  <si>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</si>
  <si>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</si>
  <si>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</si>
  <si>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</si>
  <si>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</si>
  <si>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</si>
  <si>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</si>
  <si>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</si>
  <si>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</si>
  <si>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</si>
  <si>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</si>
  <si>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</si>
  <si>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</si>
  <si>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</si>
  <si>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</si>
  <si>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</si>
  <si>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</si>
  <si>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</si>
  <si>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</si>
  <si>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</si>
  <si>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</si>
  <si>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</si>
  <si>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</si>
  <si>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</si>
  <si>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</si>
  <si>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</si>
  <si>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</si>
  <si>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</si>
  <si>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</si>
  <si>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</si>
  <si>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</si>
  <si>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</si>
  <si>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</si>
  <si>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</si>
  <si>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</si>
  <si>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</si>
  <si>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</si>
  <si>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</si>
  <si>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</si>
  <si>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</si>
  <si>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</si>
  <si>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</si>
  <si>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</si>
  <si>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</si>
  <si>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</si>
  <si>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</si>
  <si>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</si>
  <si>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</si>
  <si>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</si>
  <si>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</si>
  <si>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</si>
  <si>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</si>
  <si>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</si>
  <si>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</si>
  <si>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</si>
  <si>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</si>
  <si>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</si>
  <si>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</si>
  <si>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</si>
  <si>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</si>
  <si>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</si>
  <si>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</si>
  <si>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</si>
  <si>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</si>
  <si>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</si>
  <si>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</si>
  <si>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</si>
  <si>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</si>
  <si>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</si>
  <si>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</si>
  <si>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</si>
  <si>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</si>
  <si>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</si>
  <si>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</si>
  <si>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</si>
  <si>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</si>
  <si>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</si>
  <si>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</si>
  <si>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</si>
  <si>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</si>
  <si>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</si>
  <si>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</si>
  <si>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</si>
  <si>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</si>
  <si>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</si>
  <si>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</si>
  <si>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</si>
  <si>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</si>
  <si>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</si>
  <si>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</si>
  <si>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</si>
  <si>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</si>
  <si>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</si>
  <si>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</si>
  <si>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</si>
  <si>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</si>
  <si>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</si>
  <si>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</si>
  <si>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</si>
  <si>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</si>
  <si>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</si>
  <si>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</si>
  <si>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</si>
  <si>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</si>
  <si>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</si>
  <si>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</si>
  <si>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</si>
  <si>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</si>
  <si>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</si>
  <si>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</si>
  <si>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</si>
  <si>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</si>
  <si>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</si>
  <si>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</si>
  <si>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</si>
  <si>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</si>
  <si>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</si>
  <si>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</si>
  <si>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</si>
  <si>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</si>
  <si>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</si>
  <si>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</si>
  <si>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</si>
  <si>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</si>
  <si>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</si>
  <si>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</si>
  <si>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</si>
  <si>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</si>
  <si>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</si>
  <si>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</si>
  <si>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</si>
  <si>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</si>
  <si>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</si>
  <si>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</si>
  <si>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</si>
  <si>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</si>
  <si>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</si>
  <si>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</si>
  <si>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</si>
  <si>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</si>
  <si>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</si>
  <si>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</si>
  <si>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</si>
  <si>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</si>
  <si>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</si>
  <si>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</si>
  <si>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</si>
  <si>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</si>
  <si>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</si>
  <si>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</si>
  <si>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</si>
  <si>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</si>
  <si>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</si>
  <si>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</si>
  <si>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</si>
  <si>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</si>
  <si>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</si>
  <si>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</si>
  <si>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</si>
  <si>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</si>
  <si>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</si>
  <si>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</si>
  <si>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</si>
  <si>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</si>
  <si>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</si>
  <si>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</si>
  <si>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</si>
  <si>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</si>
  <si>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</si>
  <si>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</si>
  <si>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</si>
  <si>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</si>
  <si>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</si>
  <si>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</si>
  <si>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</si>
  <si>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</si>
  <si>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</si>
  <si>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</si>
  <si>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</si>
  <si>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</si>
  <si>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</si>
  <si>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</si>
  <si>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</si>
  <si>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</si>
  <si>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</si>
  <si>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</si>
  <si>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</si>
  <si>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</si>
  <si>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</si>
  <si>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</si>
  <si>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</si>
  <si>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</si>
  <si>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</si>
  <si>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</si>
  <si>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</si>
  <si>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</si>
  <si>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</si>
  <si>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</si>
  <si>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</si>
  <si>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</si>
  <si>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</si>
  <si>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</si>
  <si>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</si>
  <si>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</si>
  <si>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</si>
  <si>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</si>
  <si>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</si>
  <si>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</si>
  <si>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</si>
  <si>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</si>
  <si>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</si>
  <si>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</si>
  <si>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</si>
  <si>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</si>
  <si>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</si>
  <si>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</si>
  <si>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</si>
  <si>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</si>
  <si>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</si>
  <si>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</si>
  <si>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</si>
  <si>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</si>
  <si>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</si>
  <si>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</si>
  <si>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</si>
  <si>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</si>
  <si>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</si>
  <si>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</si>
  <si>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</si>
  <si>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</si>
  <si>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</si>
  <si>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</si>
  <si>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</si>
  <si>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</si>
  <si>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</si>
  <si>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</si>
  <si>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</si>
  <si>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</si>
  <si>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</si>
  <si>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</si>
  <si>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</si>
  <si>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</si>
  <si>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</si>
  <si>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</si>
  <si>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</si>
  <si>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</si>
  <si>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</si>
  <si>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</si>
  <si>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</si>
  <si>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</si>
  <si>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</si>
  <si>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</si>
  <si>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</si>
  <si>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</si>
  <si>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</si>
  <si>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</si>
  <si>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</si>
  <si>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</si>
  <si>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</si>
  <si>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</si>
  <si>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</si>
  <si>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</si>
  <si>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</si>
  <si>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</si>
  <si>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</si>
  <si>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</si>
  <si>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</si>
  <si>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</si>
  <si>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</si>
  <si>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</si>
  <si>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</si>
  <si>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</si>
  <si>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</si>
  <si>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</si>
  <si>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</si>
  <si>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</si>
  <si>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</si>
  <si>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</si>
  <si>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</si>
  <si>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</si>
  <si>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</si>
  <si>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</si>
  <si>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</si>
  <si>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</si>
  <si>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</si>
  <si>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</si>
  <si>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</si>
  <si>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</si>
  <si>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</si>
  <si>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</si>
  <si>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</si>
  <si>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</si>
  <si>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</si>
  <si>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</si>
  <si>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</si>
  <si>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</si>
  <si>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</si>
  <si>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</si>
  <si>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</si>
  <si>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</si>
  <si>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</si>
  <si>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</si>
  <si>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</si>
  <si>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</si>
  <si>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</si>
  <si>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</si>
  <si>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</si>
  <si>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</si>
  <si>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</si>
  <si>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</si>
  <si>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</si>
  <si>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</si>
  <si>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</si>
  <si>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</si>
  <si>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</si>
  <si>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</si>
  <si>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</si>
  <si>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</si>
  <si>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</si>
  <si>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</si>
  <si>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</si>
  <si>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</si>
  <si>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</si>
  <si>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</si>
  <si>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</si>
  <si>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</si>
  <si>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</si>
  <si>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</si>
  <si>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</si>
  <si>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</si>
  <si>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</si>
  <si>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</si>
  <si>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</si>
  <si>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</si>
  <si>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</si>
  <si>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</si>
  <si>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</si>
  <si>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</si>
  <si>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</si>
  <si>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</si>
  <si>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</si>
  <si>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</si>
  <si>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</si>
  <si>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</si>
  <si>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</si>
  <si>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</si>
  <si>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</si>
  <si>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</si>
  <si>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</si>
  <si>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</si>
  <si>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</si>
  <si>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</si>
  <si>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</si>
  <si>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</si>
  <si>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</si>
  <si>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</si>
  <si>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</si>
  <si>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</si>
  <si>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</si>
  <si>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</si>
  <si>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</si>
  <si>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</si>
  <si>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</si>
  <si>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</si>
  <si>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</si>
  <si>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</si>
  <si>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</si>
  <si>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</si>
  <si>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</si>
  <si>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</si>
  <si>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</si>
  <si>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</si>
  <si>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</si>
  <si>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</si>
  <si>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</si>
  <si>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</si>
  <si>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</si>
  <si>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</si>
  <si>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</si>
  <si>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</si>
  <si>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</si>
  <si>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</si>
  <si>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</si>
  <si>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</si>
  <si>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</si>
  <si>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</si>
  <si>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</si>
  <si>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</si>
  <si>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</si>
  <si>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</si>
  <si>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</si>
  <si>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</si>
  <si>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</si>
  <si>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</si>
  <si>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</si>
  <si>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</si>
  <si>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</si>
  <si>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</si>
  <si>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</si>
  <si>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</si>
  <si>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</si>
  <si>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</si>
  <si>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</si>
  <si>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</si>
  <si>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</si>
  <si>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</si>
  <si>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</si>
  <si>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</si>
  <si>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</si>
  <si>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</si>
  <si>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</si>
  <si>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</si>
  <si>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</si>
  <si>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</si>
  <si>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</si>
  <si>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</si>
  <si>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</si>
  <si>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</si>
  <si>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</si>
  <si>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</si>
  <si>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</si>
  <si>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</si>
  <si>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</si>
  <si>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</si>
  <si>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</si>
  <si>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</si>
  <si>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</si>
  <si>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</si>
  <si>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</si>
  <si>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</si>
  <si>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</si>
  <si>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</si>
  <si>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</si>
  <si>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</si>
  <si>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</si>
  <si>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</si>
  <si>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</si>
  <si>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</si>
  <si>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</si>
  <si>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</si>
  <si>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</si>
  <si>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</si>
  <si>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</si>
  <si>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</si>
  <si>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</si>
  <si>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</si>
  <si>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</si>
  <si>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</si>
  <si>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</si>
  <si>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</si>
  <si>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</si>
  <si>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</si>
  <si>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</si>
  <si>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</si>
  <si>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</si>
  <si>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</si>
  <si>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</si>
  <si>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</si>
  <si>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</si>
  <si>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</si>
  <si>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</si>
  <si>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</si>
  <si>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</si>
  <si>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</si>
  <si>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</si>
  <si>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</si>
  <si>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</si>
  <si>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</si>
  <si>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</si>
  <si>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</si>
  <si>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</si>
  <si>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</si>
  <si>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</si>
  <si>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</si>
  <si>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</si>
  <si>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</si>
  <si>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</si>
  <si>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</si>
  <si>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</si>
  <si>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</si>
  <si>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</si>
  <si>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</si>
  <si>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</si>
  <si>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</si>
  <si>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</si>
  <si>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</si>
  <si>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</si>
  <si>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</si>
  <si>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</si>
  <si>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</si>
  <si>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</si>
  <si>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</si>
  <si>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</si>
  <si>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</si>
  <si>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</si>
  <si>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</si>
  <si>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</si>
  <si>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</si>
  <si>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</si>
  <si>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</si>
  <si>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</si>
  <si>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</si>
  <si>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</si>
  <si>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</si>
  <si>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</si>
  <si>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</si>
  <si>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</si>
  <si>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</si>
  <si>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</si>
  <si>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</si>
  <si>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</si>
  <si>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</si>
  <si>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</si>
  <si>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</si>
  <si>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</si>
  <si>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</si>
  <si>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</si>
  <si>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</si>
  <si>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</si>
  <si>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</si>
  <si>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</si>
  <si>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</si>
  <si>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</si>
  <si>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</si>
  <si>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</si>
  <si>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</si>
  <si>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</si>
  <si>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</si>
  <si>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</si>
  <si>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</si>
  <si>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</si>
  <si>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</si>
  <si>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</si>
  <si>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</si>
  <si>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</si>
  <si>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</si>
  <si>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</si>
  <si>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</si>
  <si>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</si>
  <si>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</si>
  <si>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</si>
  <si>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</si>
  <si>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</si>
  <si>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</si>
  <si>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</si>
  <si>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</si>
  <si>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</si>
  <si>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</si>
  <si>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</si>
  <si>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</si>
  <si>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</si>
  <si>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</si>
  <si>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</si>
  <si>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</si>
  <si>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</si>
  <si>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</si>
  <si>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</si>
  <si>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</si>
  <si>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</si>
  <si>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</si>
  <si>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</si>
  <si>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</si>
  <si>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</si>
  <si>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</si>
  <si>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</si>
  <si>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</si>
  <si>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</si>
  <si>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</si>
  <si>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</si>
  <si>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</si>
  <si>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</si>
  <si>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</si>
  <si>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</si>
  <si>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</si>
  <si>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</si>
  <si>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</si>
  <si>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</si>
  <si>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</si>
  <si>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</si>
  <si>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</si>
  <si>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</si>
  <si>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</si>
  <si>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</si>
  <si>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</si>
  <si>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</si>
  <si>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</si>
  <si>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</si>
  <si>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</si>
  <si>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</si>
  <si>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</si>
  <si>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</si>
  <si>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</si>
  <si>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</si>
  <si>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</si>
  <si>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</si>
  <si>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</si>
  <si>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</si>
  <si>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</si>
  <si>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</si>
  <si>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</si>
  <si>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</si>
  <si>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</si>
  <si>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</si>
  <si>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</si>
  <si>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</si>
  <si>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</si>
  <si>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</si>
  <si>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</si>
  <si>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</si>
  <si>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</si>
  <si>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</si>
  <si>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</si>
  <si>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</si>
  <si>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</si>
  <si>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</si>
  <si>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</si>
  <si>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</si>
  <si>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</si>
  <si>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</si>
  <si>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</si>
  <si>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</si>
  <si>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</si>
  <si>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</si>
  <si>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</si>
  <si>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</si>
  <si>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</si>
  <si>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</si>
  <si>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</si>
  <si>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</si>
  <si>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</si>
  <si>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</si>
  <si>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</si>
  <si>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</si>
  <si>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</si>
  <si>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</si>
  <si>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</si>
  <si>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</si>
  <si>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</si>
  <si>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</si>
  <si>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</si>
  <si>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</si>
  <si>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</si>
  <si>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</si>
  <si>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</si>
  <si>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</si>
  <si>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</si>
  <si>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</si>
  <si>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</si>
  <si>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</si>
  <si>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</si>
  <si>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</si>
  <si>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</si>
  <si>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</si>
  <si>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</si>
  <si>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</si>
  <si>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</si>
  <si>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</si>
  <si>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</si>
  <si>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</si>
  <si>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</si>
  <si>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</si>
  <si>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</si>
  <si>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</si>
  <si>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</si>
  <si>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</si>
  <si>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</si>
  <si>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</si>
  <si>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</si>
  <si>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</si>
  <si>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</si>
  <si>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</si>
  <si>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</si>
  <si>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</si>
  <si>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</si>
  <si>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</si>
  <si>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</si>
  <si>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</si>
  <si>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</si>
  <si>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</si>
  <si>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</si>
  <si>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</si>
  <si>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</si>
  <si>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</si>
  <si>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</si>
  <si>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</si>
  <si>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</si>
  <si>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</si>
  <si>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</si>
  <si>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</si>
  <si>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</si>
  <si>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</si>
  <si>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</si>
  <si>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</si>
  <si>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</si>
  <si>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</si>
  <si>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</si>
  <si>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</si>
  <si>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</si>
  <si>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</si>
  <si>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</si>
  <si>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</si>
  <si>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</si>
  <si>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</si>
  <si>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</si>
  <si>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</si>
  <si>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</si>
  <si>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</si>
  <si>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</si>
  <si>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</si>
  <si>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</si>
  <si>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</si>
  <si>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</si>
  <si>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</si>
  <si>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</si>
  <si>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</si>
  <si>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</si>
  <si>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</si>
  <si>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</si>
  <si>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</si>
  <si>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</si>
  <si>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</si>
  <si>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</si>
  <si>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</si>
  <si>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</si>
  <si>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</si>
  <si>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</si>
  <si>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</si>
  <si>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</si>
  <si>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</si>
  <si>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</si>
  <si>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</si>
  <si>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</si>
  <si>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</si>
  <si>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</si>
  <si>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</si>
  <si>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</si>
  <si>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</si>
  <si>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</si>
  <si>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</si>
  <si>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</si>
  <si>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</si>
  <si>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</si>
  <si>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</si>
  <si>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</si>
  <si>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</si>
  <si>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</si>
  <si>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</si>
  <si>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</si>
  <si>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</si>
  <si>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</si>
  <si>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</si>
  <si>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</si>
  <si>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</si>
  <si>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</si>
  <si>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</si>
  <si>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</si>
  <si>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</si>
  <si>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</si>
  <si>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</si>
  <si>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</si>
  <si>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</si>
  <si>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</si>
  <si>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</si>
  <si>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</si>
  <si>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</si>
  <si>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</si>
  <si>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</si>
  <si>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</si>
  <si>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</si>
  <si>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</si>
  <si>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</si>
  <si>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</si>
  <si>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</si>
  <si>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</si>
  <si>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</si>
  <si>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</si>
  <si>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</si>
  <si>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</si>
  <si>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</si>
  <si>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</si>
  <si>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</si>
  <si>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</si>
  <si>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</si>
  <si>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</si>
  <si>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</si>
  <si>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</si>
  <si>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</si>
  <si>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</si>
  <si>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</si>
  <si>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</si>
  <si>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</si>
  <si>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</si>
  <si>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</si>
  <si>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</si>
  <si>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</si>
  <si>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</si>
  <si>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</si>
  <si>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</si>
  <si>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</si>
  <si>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</si>
  <si>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</si>
  <si>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</si>
  <si>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</si>
  <si>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</si>
  <si>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</si>
  <si>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</si>
  <si>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</si>
  <si>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</si>
  <si>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</si>
  <si>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</si>
  <si>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</si>
  <si>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</si>
  <si>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</si>
  <si>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</si>
  <si>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</si>
  <si>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</si>
  <si>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</si>
  <si>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</si>
  <si>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</si>
  <si>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</si>
  <si>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</si>
  <si>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</si>
  <si>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</si>
  <si>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</si>
  <si>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</si>
  <si>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</si>
  <si>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</si>
  <si>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</si>
  <si>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</si>
  <si>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</si>
  <si>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</si>
  <si>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</si>
  <si>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</si>
  <si>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</si>
  <si>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</si>
  <si>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</si>
  <si>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</si>
  <si>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</si>
  <si>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</si>
  <si>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</si>
  <si>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</si>
  <si>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</si>
  <si>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</si>
  <si>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</si>
  <si>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</si>
  <si>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</si>
  <si>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</si>
  <si>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</si>
  <si>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</si>
  <si>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</si>
  <si>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</si>
  <si>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</si>
  <si>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</si>
  <si>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</si>
  <si>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</si>
  <si>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</si>
  <si>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</si>
  <si>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</si>
  <si>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</si>
  <si>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</si>
  <si>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</si>
  <si>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</si>
  <si>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</si>
  <si>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</si>
  <si>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</si>
  <si>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</si>
  <si>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</si>
  <si>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</si>
  <si>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</si>
  <si>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</si>
  <si>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</si>
  <si>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</si>
  <si>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</si>
  <si>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</si>
  <si>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</si>
  <si>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</si>
  <si>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</si>
  <si>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</si>
  <si>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</si>
  <si>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</si>
  <si>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</si>
  <si>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</si>
  <si>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</si>
  <si>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</si>
  <si>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</si>
  <si>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</si>
  <si>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</si>
  <si>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</si>
  <si>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</si>
  <si>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</si>
  <si>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</si>
  <si>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</si>
  <si>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</si>
  <si>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</si>
  <si>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</si>
  <si>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</si>
  <si>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</si>
  <si>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</si>
  <si>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</si>
  <si>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</si>
  <si>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</si>
  <si>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</si>
  <si>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</si>
  <si>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</si>
  <si>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</si>
  <si>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</si>
  <si>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</si>
  <si>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</si>
  <si>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</si>
  <si>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</si>
  <si>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</si>
  <si>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</si>
  <si>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</si>
  <si>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</si>
  <si>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</si>
  <si>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</si>
  <si>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</si>
  <si>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</si>
  <si>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</si>
  <si>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</si>
  <si>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</si>
  <si>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</si>
  <si>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</si>
  <si>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</si>
  <si>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</si>
  <si>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</si>
  <si>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</si>
  <si>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</si>
  <si>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</si>
  <si>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</si>
  <si>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</si>
  <si>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</si>
  <si>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</si>
  <si>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</si>
  <si>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</si>
  <si>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</si>
  <si>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</si>
  <si>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</si>
  <si>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</si>
  <si>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</si>
  <si>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</si>
  <si>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</si>
  <si>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</si>
  <si>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</si>
  <si>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</si>
  <si>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</si>
  <si>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</si>
  <si>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</si>
  <si>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</si>
  <si>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</si>
  <si>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</si>
  <si>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</si>
  <si>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</si>
  <si>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</si>
  <si>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</si>
  <si>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</si>
  <si>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</si>
  <si>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</si>
  <si>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</si>
  <si>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</si>
  <si>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</si>
  <si>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</si>
  <si>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</si>
  <si>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</si>
  <si>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</si>
  <si>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</si>
  <si>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</si>
  <si>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</si>
  <si>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</si>
  <si>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</si>
  <si>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</si>
  <si>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</si>
  <si>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</si>
  <si>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</si>
  <si>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</si>
  <si>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</si>
  <si>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</si>
  <si>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</si>
  <si>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</si>
  <si>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</si>
  <si>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</si>
  <si>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</si>
  <si>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</si>
  <si>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</si>
  <si>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</si>
  <si>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</si>
  <si>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</si>
  <si>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</si>
  <si>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</si>
  <si>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</si>
  <si>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</si>
  <si>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</si>
  <si>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</si>
  <si>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</si>
  <si>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</si>
  <si>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</si>
  <si>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</si>
  <si>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</si>
  <si>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</si>
  <si>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</si>
  <si>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</si>
  <si>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</si>
  <si>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</si>
  <si>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</si>
  <si>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</si>
  <si>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</si>
  <si>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</si>
  <si>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</si>
  <si>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</si>
  <si>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</si>
  <si>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</si>
  <si>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</si>
  <si>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</si>
  <si>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</si>
  <si>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</si>
  <si>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</si>
  <si>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</si>
  <si>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</si>
  <si>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</si>
  <si>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</si>
  <si>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</si>
  <si>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</si>
  <si>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</si>
  <si>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</si>
  <si>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</si>
  <si>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</si>
  <si>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</si>
  <si>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</si>
  <si>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</si>
  <si>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</si>
  <si>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</si>
  <si>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</si>
  <si>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</si>
  <si>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</si>
  <si>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</si>
  <si>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</si>
  <si>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</si>
  <si>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</si>
  <si>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</si>
  <si>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</si>
  <si>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</si>
  <si>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</si>
  <si>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</si>
  <si>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</si>
  <si>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</si>
  <si>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</si>
  <si>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</si>
  <si>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</si>
  <si>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</si>
  <si>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</si>
  <si>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</si>
  <si>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</si>
  <si>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</si>
  <si>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</si>
  <si>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</si>
  <si>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</si>
  <si>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</si>
  <si>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</si>
  <si>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</si>
  <si>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</si>
  <si>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</si>
  <si>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</si>
  <si>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</si>
  <si>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</si>
  <si>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</si>
  <si>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</si>
  <si>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</si>
  <si>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</si>
  <si>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</si>
  <si>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</si>
  <si>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</si>
  <si>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</si>
  <si>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</si>
  <si>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</si>
  <si>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</si>
  <si>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</si>
  <si>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</si>
  <si>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</si>
  <si>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</si>
  <si>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</si>
  <si>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</si>
  <si>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</si>
  <si>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</si>
  <si>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</si>
  <si>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</si>
  <si>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</si>
  <si>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</si>
  <si>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</si>
  <si>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</si>
  <si>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</si>
  <si>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</si>
  <si>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</si>
  <si>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</si>
  <si>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</si>
  <si>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</si>
  <si>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</si>
  <si>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</si>
  <si>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</si>
  <si>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</si>
  <si>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</si>
  <si>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</si>
  <si>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</si>
  <si>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</si>
  <si>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</si>
  <si>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</si>
  <si>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</si>
  <si>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</si>
  <si>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</si>
  <si>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</si>
  <si>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</si>
  <si>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</si>
  <si>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</si>
  <si>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</si>
  <si>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</si>
  <si>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</si>
  <si>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</si>
  <si>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</si>
  <si>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</si>
  <si>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</si>
  <si>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</si>
  <si>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</si>
  <si>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</si>
  <si>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</si>
  <si>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</si>
  <si>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</si>
  <si>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</si>
  <si>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</si>
  <si>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</si>
  <si>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</si>
  <si>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</si>
  <si>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</si>
  <si>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</si>
  <si>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</si>
  <si>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</si>
  <si>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</si>
  <si>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</si>
  <si>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</si>
  <si>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</si>
  <si>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</si>
  <si>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</si>
  <si>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</si>
  <si>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</si>
  <si>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</si>
  <si>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</si>
  <si>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</si>
  <si>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</si>
  <si>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</si>
  <si>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</si>
  <si>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</si>
  <si>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</si>
  <si>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</si>
  <si>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</si>
  <si>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</si>
  <si>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</si>
  <si>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</si>
  <si>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</si>
  <si>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</si>
  <si>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</si>
  <si>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</si>
  <si>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</si>
  <si>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</si>
  <si>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</si>
  <si>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</si>
  <si>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</si>
  <si>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</si>
  <si>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</si>
  <si>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</si>
  <si>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</si>
  <si>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</si>
  <si>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</si>
  <si>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</si>
  <si>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</si>
  <si>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</si>
  <si>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</si>
  <si>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</si>
  <si>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</si>
  <si>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</si>
  <si>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</si>
  <si>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</si>
  <si>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</si>
  <si>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</si>
  <si>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</si>
  <si>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</si>
  <si>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</si>
  <si>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</si>
  <si>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</si>
  <si>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</si>
  <si>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</si>
  <si>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</si>
  <si>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</si>
  <si>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</si>
  <si>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</si>
  <si>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</si>
  <si>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</si>
  <si>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</si>
  <si>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</si>
  <si>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</si>
  <si>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</si>
  <si>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</si>
  <si>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</si>
  <si>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</si>
  <si>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</si>
  <si>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</si>
  <si>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</si>
  <si>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</si>
  <si>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</si>
  <si>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</si>
  <si>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</si>
  <si>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</si>
  <si>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</si>
  <si>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</si>
  <si>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</si>
  <si>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</si>
  <si>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</si>
  <si>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</si>
  <si>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</si>
  <si>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</si>
  <si>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</si>
  <si>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</si>
  <si>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</si>
  <si>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</si>
  <si>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</si>
  <si>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</si>
  <si>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</si>
  <si>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</si>
  <si>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</si>
  <si>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</si>
  <si>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</si>
  <si>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</si>
  <si>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</si>
  <si>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</si>
  <si>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</si>
  <si>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</si>
  <si>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</si>
  <si>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</si>
  <si>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</si>
  <si>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</si>
  <si>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</si>
  <si>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</si>
  <si>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</si>
  <si>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</si>
  <si>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</si>
  <si>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</si>
  <si>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</si>
  <si>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</si>
  <si>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</si>
  <si>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</si>
  <si>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</si>
  <si>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</si>
  <si>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</si>
  <si>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</si>
  <si>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</si>
  <si>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</si>
  <si>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</si>
  <si>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</si>
  <si>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</si>
  <si>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</si>
  <si>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</si>
  <si>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</si>
  <si>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</si>
  <si>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</si>
  <si>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</si>
  <si>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</si>
  <si>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</si>
  <si>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</si>
  <si>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</si>
  <si>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</si>
  <si>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</si>
  <si>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</si>
  <si>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</si>
  <si>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</si>
  <si>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</si>
  <si>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</si>
  <si>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</si>
  <si>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</si>
  <si>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</si>
  <si>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</si>
  <si>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</si>
  <si>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</si>
  <si>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</si>
  <si>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</si>
  <si>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</si>
  <si>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</si>
  <si>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</si>
  <si>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</si>
  <si>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</si>
  <si>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</si>
  <si>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</si>
  <si>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</si>
  <si>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</si>
  <si>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</si>
  <si>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</si>
  <si>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</si>
  <si>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</si>
  <si>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</si>
  <si>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</si>
  <si>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</si>
  <si>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</si>
  <si>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</si>
  <si>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</si>
  <si>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</si>
  <si>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</si>
  <si>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</si>
  <si>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</si>
  <si>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</si>
  <si>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</si>
  <si>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</si>
  <si>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</si>
  <si>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</si>
  <si>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</si>
  <si>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</si>
  <si>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</si>
  <si>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</si>
  <si>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</si>
  <si>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</si>
  <si>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</si>
  <si>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</si>
  <si>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</si>
  <si>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</si>
  <si>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</si>
  <si>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</si>
  <si>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</si>
  <si>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</si>
  <si>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</si>
  <si>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</si>
  <si>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</si>
  <si>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</si>
  <si>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</si>
  <si>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</si>
  <si>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</si>
  <si>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</si>
  <si>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</si>
  <si>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</si>
  <si>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</si>
  <si>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</si>
  <si>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</si>
  <si>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</si>
  <si>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</si>
  <si>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</si>
  <si>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</si>
  <si>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</si>
  <si>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</si>
  <si>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</si>
  <si>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</si>
  <si>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</si>
  <si>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</si>
  <si>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</si>
  <si>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</si>
  <si>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</si>
  <si>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</si>
  <si>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</si>
  <si>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</si>
  <si>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</si>
  <si>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</si>
  <si>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</si>
  <si>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</si>
  <si>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</si>
  <si>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</si>
  <si>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</si>
  <si>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</si>
  <si>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</si>
  <si>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</si>
  <si>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</si>
  <si>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</si>
  <si>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</si>
  <si>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</si>
  <si>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</si>
  <si>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</si>
  <si>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</si>
  <si>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</si>
  <si>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</si>
  <si>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</si>
  <si>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</si>
  <si>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</si>
  <si>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</si>
  <si>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</si>
  <si>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</si>
  <si>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</si>
  <si>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</si>
  <si>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</si>
  <si>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</si>
  <si>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</si>
  <si>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</si>
  <si>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</si>
  <si>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</si>
  <si>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</si>
  <si>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</si>
  <si>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</si>
  <si>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</si>
  <si>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</si>
  <si>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</si>
  <si>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</si>
  <si>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</si>
  <si>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</si>
  <si>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</si>
  <si>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</si>
  <si>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</si>
  <si>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</si>
  <si>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</si>
  <si>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</si>
  <si>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</si>
  <si>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</si>
  <si>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</si>
  <si>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</si>
  <si>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</si>
  <si>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</si>
  <si>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</si>
  <si>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</si>
  <si>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</si>
  <si>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</si>
  <si>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</si>
  <si>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</si>
  <si>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</si>
  <si>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</si>
  <si>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</si>
  <si>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</si>
  <si>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</si>
  <si>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</si>
  <si>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</si>
  <si>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</si>
  <si>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</si>
  <si>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</si>
  <si>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</si>
  <si>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</si>
  <si>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</si>
  <si>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</si>
  <si>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</si>
  <si>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</si>
  <si>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</si>
  <si>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</si>
  <si>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</si>
  <si>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</si>
  <si>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</si>
  <si>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</si>
  <si>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</si>
  <si>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</si>
  <si>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</si>
  <si>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</si>
  <si>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</si>
  <si>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</si>
  <si>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</si>
  <si>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</si>
  <si>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</si>
  <si>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</si>
  <si>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</si>
  <si>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</si>
  <si>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</si>
  <si>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</si>
  <si>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</si>
  <si>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</si>
  <si>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</si>
  <si>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</si>
  <si>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</si>
  <si>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</si>
  <si>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</si>
  <si>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</si>
  <si>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</si>
  <si>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</si>
  <si>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</si>
  <si>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</si>
  <si>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</si>
  <si>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</si>
  <si>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</si>
  <si>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</si>
  <si>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</si>
  <si>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</si>
  <si>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</si>
  <si>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</si>
  <si>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</si>
  <si>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</si>
  <si>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</si>
  <si>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</si>
  <si>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</si>
  <si>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</si>
  <si>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</si>
  <si>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</si>
  <si>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</si>
  <si>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</si>
  <si>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</si>
  <si>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</si>
  <si>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</si>
  <si>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</si>
  <si>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</si>
  <si>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</si>
  <si>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</si>
  <si>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</si>
  <si>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</si>
  <si>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</si>
  <si>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</si>
  <si>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</si>
  <si>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</si>
  <si>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</si>
  <si>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</si>
  <si>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</si>
  <si>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</si>
  <si>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</si>
  <si>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</si>
  <si>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</si>
  <si>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</si>
  <si>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</si>
  <si>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</si>
  <si>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</si>
  <si>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</si>
  <si>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</si>
  <si>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</si>
  <si>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</si>
  <si>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</si>
  <si>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</si>
  <si>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</si>
  <si>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</si>
  <si>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</si>
  <si>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</si>
  <si>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</si>
  <si>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</si>
  <si>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</si>
  <si>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</si>
  <si>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</si>
  <si>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</si>
  <si>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</si>
  <si>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</si>
  <si>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</si>
  <si>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</si>
  <si>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</si>
  <si>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</si>
  <si>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</si>
  <si>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</si>
  <si>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</si>
  <si>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</si>
  <si>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</si>
  <si>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</si>
  <si>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</si>
  <si>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</si>
  <si>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</si>
  <si>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</si>
  <si>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</si>
  <si>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</si>
  <si>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</si>
  <si>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</si>
  <si>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</si>
  <si>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</si>
  <si>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</si>
  <si>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</si>
  <si>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</si>
  <si>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</si>
  <si>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</si>
  <si>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</si>
  <si>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</si>
  <si>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</si>
  <si>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</si>
  <si>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</si>
  <si>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</si>
  <si>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</si>
  <si>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</si>
  <si>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</si>
  <si>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</si>
  <si>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</si>
  <si>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</si>
  <si>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</si>
  <si>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</si>
  <si>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</si>
  <si>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</si>
  <si>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</si>
  <si>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</si>
  <si>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</si>
  <si>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</si>
  <si>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</si>
  <si>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</si>
  <si>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</si>
  <si>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</si>
  <si>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</si>
  <si>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</si>
  <si>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</si>
  <si>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</si>
  <si>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</si>
  <si>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</si>
  <si>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</si>
  <si>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</si>
  <si>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</si>
  <si>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</si>
  <si>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</si>
  <si>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</si>
  <si>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</si>
  <si>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</si>
  <si>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</si>
  <si>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</si>
  <si>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</si>
  <si>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</si>
  <si>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</si>
  <si>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</si>
  <si>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</si>
  <si>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</si>
  <si>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</si>
  <si>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</si>
  <si>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</si>
  <si>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</si>
  <si>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</si>
  <si>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</si>
  <si>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</si>
  <si>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</si>
  <si>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</si>
  <si>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</si>
  <si>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</si>
  <si>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</si>
  <si>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</si>
  <si>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</si>
  <si>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</si>
  <si>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</si>
  <si>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</si>
  <si>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</si>
  <si>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</si>
  <si>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</si>
  <si>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</si>
  <si>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</si>
  <si>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</si>
  <si>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</si>
  <si>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</si>
  <si>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</si>
  <si>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</si>
  <si>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</si>
  <si>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</si>
  <si>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</si>
  <si>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</si>
  <si>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</si>
  <si>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</si>
  <si>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</si>
  <si>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</si>
  <si>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</si>
  <si>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</si>
  <si>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</si>
  <si>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</si>
  <si>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</si>
  <si>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</si>
  <si>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</si>
  <si>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</si>
  <si>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</si>
  <si>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</si>
  <si>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</si>
  <si>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</si>
  <si>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</si>
  <si>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</si>
  <si>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</si>
  <si>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</si>
  <si>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</si>
  <si>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</si>
  <si>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</si>
  <si>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</si>
  <si>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</si>
  <si>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</si>
  <si>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</si>
  <si>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</si>
  <si>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</si>
  <si>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</si>
  <si>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</si>
  <si>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</si>
  <si>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</si>
  <si>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</si>
  <si>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</si>
  <si>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</si>
  <si>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</si>
  <si>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</si>
  <si>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</si>
  <si>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</si>
  <si>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</si>
  <si>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</si>
  <si>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</si>
  <si>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</si>
  <si>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</si>
  <si>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</si>
  <si>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</si>
  <si>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</si>
  <si>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</si>
  <si>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</si>
  <si>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</si>
  <si>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</si>
  <si>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</si>
  <si>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</si>
  <si>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</si>
  <si>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</si>
  <si>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</si>
  <si>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</si>
  <si>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</si>
  <si>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</si>
  <si>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</si>
  <si>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</si>
  <si>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</si>
  <si>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</si>
  <si>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</si>
  <si>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</si>
  <si>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</si>
  <si>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</si>
  <si>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</si>
  <si>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</si>
  <si>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</si>
  <si>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</si>
  <si>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</si>
  <si>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</si>
  <si>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</si>
  <si>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</si>
  <si>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</si>
  <si>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</si>
  <si>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</si>
  <si>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</si>
  <si>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</si>
  <si>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</si>
  <si>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</si>
  <si>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</si>
  <si>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</si>
  <si>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</si>
  <si>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</si>
  <si>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</si>
  <si>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</si>
  <si>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</si>
  <si>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</si>
  <si>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</si>
  <si>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</si>
  <si>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</si>
  <si>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</si>
  <si>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</si>
  <si>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</si>
  <si>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</si>
  <si>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</si>
  <si>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</si>
  <si>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</si>
  <si>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</si>
  <si>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</si>
  <si>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</si>
  <si>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</si>
  <si>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</si>
  <si>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</si>
  <si>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</si>
  <si>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</si>
  <si>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</si>
  <si>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</si>
  <si>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</si>
  <si>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</si>
  <si>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</si>
  <si>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</si>
  <si>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</si>
  <si>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</si>
  <si>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</si>
  <si>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</si>
  <si>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</si>
  <si>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</si>
  <si>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</si>
  <si>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</si>
  <si>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</si>
  <si>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</si>
  <si>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</si>
  <si>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</si>
  <si>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</si>
  <si>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</si>
  <si>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</si>
  <si>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</si>
  <si>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</si>
  <si>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</si>
  <si>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</si>
  <si>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</si>
  <si>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</si>
  <si>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</si>
  <si>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</si>
  <si>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</si>
  <si>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</si>
  <si>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</si>
  <si>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</si>
  <si>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</si>
  <si>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</si>
  <si>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</si>
  <si>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</si>
  <si>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</si>
  <si>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</si>
  <si>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</si>
  <si>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</si>
  <si>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</si>
  <si>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</si>
  <si>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</si>
  <si>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</si>
  <si>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</si>
  <si>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</si>
  <si>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</si>
  <si>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</si>
  <si>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</si>
  <si>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</si>
  <si>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</si>
  <si>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</si>
  <si>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</si>
  <si>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</si>
  <si>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</si>
  <si>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</si>
  <si>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</si>
  <si>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</si>
  <si>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</si>
  <si>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</si>
  <si>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</si>
  <si>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</si>
  <si>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</si>
  <si>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</si>
  <si>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</si>
  <si>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</si>
  <si>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</si>
  <si>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</si>
  <si>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</si>
  <si>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</si>
  <si>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</si>
  <si>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</si>
  <si>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</si>
  <si>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</si>
  <si>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</si>
  <si>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</si>
  <si>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</si>
  <si>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</si>
  <si>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</si>
  <si>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</si>
  <si>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</si>
  <si>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</si>
  <si>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</si>
  <si>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</si>
  <si>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</si>
  <si>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</si>
  <si>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</si>
  <si>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</si>
  <si>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</si>
  <si>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</si>
  <si>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</si>
  <si>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</si>
  <si>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</si>
  <si>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</si>
  <si>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</si>
  <si>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</si>
  <si>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</si>
  <si>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</si>
  <si>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</si>
  <si>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</si>
  <si>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</si>
  <si>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</si>
  <si>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</si>
  <si>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</si>
  <si>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</si>
  <si>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</si>
  <si>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</si>
  <si>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</si>
  <si>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</si>
  <si>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</si>
  <si>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</si>
  <si>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</si>
  <si>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</si>
  <si>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</si>
  <si>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</si>
  <si>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</si>
  <si>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</si>
  <si>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</si>
  <si>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</si>
  <si>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</si>
  <si>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</si>
  <si>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</si>
  <si>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</si>
  <si>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</si>
  <si>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</si>
  <si>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</si>
  <si>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</si>
  <si>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</si>
  <si>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</si>
  <si>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</si>
  <si>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</si>
  <si>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</si>
  <si>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</si>
  <si>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</si>
  <si>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</si>
  <si>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</si>
  <si>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</si>
  <si>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</si>
  <si>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</si>
  <si>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</si>
  <si>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</si>
  <si>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</si>
  <si>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</si>
  <si>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</si>
  <si>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</si>
  <si>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</si>
  <si>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</si>
  <si>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</si>
  <si>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</si>
  <si>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</si>
  <si>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</si>
  <si>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</si>
  <si>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</si>
  <si>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</si>
  <si>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</si>
  <si>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</si>
  <si>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</si>
  <si>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</si>
  <si>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</si>
  <si>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</si>
  <si>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</si>
  <si>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</si>
  <si>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</si>
  <si>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</si>
  <si>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</si>
  <si>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</si>
  <si>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</si>
  <si>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</si>
  <si>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</si>
  <si>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</si>
  <si>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</si>
  <si>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</si>
  <si>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</si>
  <si>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</si>
  <si>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</si>
  <si>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</si>
  <si>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</si>
  <si>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</si>
  <si>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</si>
  <si>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</si>
  <si>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</si>
  <si>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</si>
  <si>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</si>
  <si>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</si>
  <si>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</si>
  <si>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</si>
  <si>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</si>
  <si>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</si>
  <si>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</si>
  <si>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</si>
  <si>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</si>
  <si>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</si>
  <si>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</si>
  <si>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</si>
  <si>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</si>
  <si>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</si>
  <si>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</si>
  <si>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</si>
  <si>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</si>
  <si>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</si>
  <si>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</si>
  <si>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</si>
  <si>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</si>
  <si>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</si>
  <si>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</si>
  <si>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</si>
  <si>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</si>
  <si>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</si>
  <si>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</si>
  <si>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</si>
  <si>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</si>
  <si>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</si>
  <si>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</si>
  <si>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</si>
  <si>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</si>
  <si>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</si>
  <si>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</si>
  <si>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</si>
  <si>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</si>
  <si>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</si>
  <si>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</si>
  <si>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</si>
  <si>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</si>
  <si>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</si>
  <si>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</si>
  <si>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</si>
  <si>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</si>
  <si>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</si>
  <si>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</si>
  <si>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</si>
  <si>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</si>
  <si>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</si>
  <si>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</si>
  <si>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</si>
  <si>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</si>
  <si>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</si>
  <si>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</si>
  <si>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</si>
  <si>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</si>
  <si>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</si>
  <si>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</si>
  <si>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</si>
  <si>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</si>
  <si>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</si>
  <si>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</si>
  <si>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</si>
  <si>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</si>
  <si>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</si>
  <si>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</si>
  <si>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</si>
  <si>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</si>
  <si>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</si>
  <si>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</si>
  <si>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</si>
  <si>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</si>
  <si>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</si>
  <si>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</si>
  <si>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</si>
  <si>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</si>
  <si>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</si>
  <si>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</si>
  <si>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</si>
  <si>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</si>
  <si>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</si>
  <si>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</si>
  <si>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</si>
  <si>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</si>
  <si>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</si>
  <si>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</si>
  <si>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</si>
  <si>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</si>
  <si>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</si>
  <si>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</si>
  <si>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</si>
  <si>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</si>
  <si>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</si>
  <si>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</si>
  <si>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</si>
  <si>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</si>
  <si>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</si>
  <si>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</si>
  <si>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</si>
  <si>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</si>
  <si>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</si>
  <si>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</si>
  <si>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</si>
  <si>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</si>
  <si>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</si>
  <si>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</si>
  <si>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</si>
  <si>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</si>
  <si>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</si>
  <si>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</si>
  <si>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</si>
  <si>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</si>
  <si>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</si>
  <si>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</si>
  <si>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</si>
  <si>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</si>
  <si>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</si>
  <si>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</si>
  <si>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</si>
  <si>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</si>
  <si>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</si>
  <si>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</si>
  <si>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</si>
  <si>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</si>
  <si>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</si>
  <si>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</si>
  <si>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</si>
  <si>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</si>
  <si>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</si>
  <si>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</si>
  <si>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</si>
  <si>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</si>
  <si>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</si>
  <si>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</si>
  <si>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</si>
  <si>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</si>
  <si>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</si>
  <si>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</si>
  <si>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</si>
  <si>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</si>
  <si>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</si>
  <si>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</si>
  <si>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</si>
  <si>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</si>
  <si>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</si>
  <si>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</si>
  <si>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</si>
  <si>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</si>
  <si>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</si>
  <si>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</si>
  <si>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</si>
  <si>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</si>
  <si>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</si>
  <si>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</si>
  <si>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</si>
  <si>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</si>
  <si>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</si>
  <si>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</si>
  <si>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</si>
  <si>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</si>
  <si>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</si>
  <si>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</si>
  <si>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</si>
  <si>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</si>
  <si>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</si>
  <si>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</si>
  <si>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</si>
  <si>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</si>
  <si>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</si>
  <si>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</si>
  <si>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</si>
  <si>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</si>
  <si>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</si>
  <si>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</si>
  <si>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</si>
  <si>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</si>
  <si>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</si>
  <si>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</si>
  <si>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</si>
  <si>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</si>
  <si>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</si>
  <si>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</si>
  <si>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</si>
  <si>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</si>
  <si>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</si>
  <si>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</si>
  <si>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</si>
  <si>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</si>
  <si>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</si>
  <si>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</si>
  <si>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</si>
  <si>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</si>
  <si>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</si>
  <si>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</si>
  <si>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</si>
  <si>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</si>
  <si>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</si>
  <si>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</si>
  <si>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</si>
  <si>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</si>
  <si>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</si>
  <si>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</si>
  <si>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</si>
  <si>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</si>
  <si>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</si>
  <si>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</si>
  <si>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</si>
  <si>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</si>
  <si>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</si>
  <si>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</si>
  <si>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</si>
  <si>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</si>
  <si>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</si>
  <si>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</si>
  <si>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</si>
  <si>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</si>
  <si>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</si>
  <si>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</si>
  <si>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</si>
  <si>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</si>
  <si>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</si>
  <si>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</si>
  <si>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</si>
  <si>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</si>
  <si>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</si>
  <si>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</si>
  <si>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</si>
  <si>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</si>
  <si>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</si>
  <si>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</si>
  <si>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</si>
  <si>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</si>
  <si>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</si>
  <si>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</si>
  <si>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</si>
  <si>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</si>
  <si>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</si>
  <si>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</si>
  <si>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</si>
  <si>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</si>
  <si>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</si>
  <si>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</si>
  <si>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</si>
  <si>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</si>
  <si>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</si>
  <si>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</si>
  <si>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</si>
  <si>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</si>
  <si>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</si>
  <si>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</si>
  <si>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</si>
  <si>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</si>
  <si>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</si>
  <si>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</si>
  <si>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</si>
  <si>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</si>
  <si>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</si>
  <si>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</si>
  <si>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</si>
  <si>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</si>
  <si>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</si>
  <si>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</si>
  <si>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</si>
  <si>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</si>
  <si>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</si>
  <si>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</si>
  <si>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</si>
  <si>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</si>
  <si>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</si>
  <si>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</si>
  <si>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</si>
  <si>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</si>
  <si>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</si>
  <si>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</si>
  <si>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</si>
  <si>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</si>
  <si>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</si>
  <si>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</si>
  <si>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</si>
  <si>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</si>
  <si>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</si>
  <si>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</si>
  <si>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</si>
  <si>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</si>
  <si>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</si>
  <si>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</si>
  <si>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</si>
  <si>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</si>
  <si>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</si>
  <si>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</si>
  <si>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</si>
  <si>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</si>
  <si>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</si>
  <si>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</si>
  <si>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</si>
  <si>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</si>
  <si>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</si>
  <si>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</si>
  <si>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</si>
  <si>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</si>
  <si>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</si>
  <si>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</si>
  <si>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</si>
  <si>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</si>
  <si>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</si>
  <si>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</si>
  <si>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</si>
  <si>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</si>
  <si>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</si>
  <si>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</si>
  <si>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</si>
  <si>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</si>
  <si>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</si>
  <si>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</si>
  <si>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</si>
  <si>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</si>
  <si>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</si>
  <si>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</si>
  <si>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</si>
  <si>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</si>
  <si>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</si>
  <si>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</si>
  <si>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</si>
  <si>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</si>
  <si>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</si>
  <si>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</si>
  <si>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</si>
  <si>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</si>
  <si>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</si>
  <si>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</si>
  <si>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</si>
  <si>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</si>
  <si>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</si>
  <si>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</si>
  <si>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</si>
  <si>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</si>
  <si>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</si>
  <si>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</si>
  <si>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</si>
  <si>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</si>
  <si>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</si>
  <si>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</si>
  <si>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</si>
  <si>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</si>
  <si>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</si>
  <si>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</si>
  <si>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</si>
  <si>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</si>
  <si>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</si>
  <si>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</si>
  <si>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</si>
  <si>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</si>
  <si>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</si>
  <si>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</si>
  <si>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</si>
  <si>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</si>
  <si>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</si>
  <si>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</si>
  <si>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</si>
  <si>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</si>
  <si>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</si>
  <si>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</si>
  <si>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</si>
  <si>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</si>
  <si>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</si>
  <si>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</si>
  <si>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</si>
  <si>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</si>
  <si>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</si>
  <si>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</si>
  <si>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</si>
  <si>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</si>
  <si>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</si>
  <si>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</si>
  <si>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</si>
  <si>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</si>
  <si>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</si>
  <si>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</si>
  <si>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</si>
  <si>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</si>
  <si>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</si>
  <si>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</si>
  <si>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</si>
  <si>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</si>
  <si>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</si>
  <si>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</si>
  <si>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</si>
  <si>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</si>
  <si>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</si>
  <si>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</si>
  <si>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</si>
  <si>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</si>
  <si>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</si>
  <si>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</si>
  <si>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</si>
  <si>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</si>
  <si>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</si>
  <si>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</si>
  <si>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</si>
  <si>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</si>
  <si>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</si>
  <si>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</si>
  <si>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</si>
  <si>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</si>
  <si>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</si>
  <si>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</si>
  <si>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</si>
  <si>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</si>
  <si>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</si>
  <si>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</si>
  <si>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</si>
  <si>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</si>
  <si>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</si>
  <si>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</si>
  <si>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</si>
  <si>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</si>
  <si>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</si>
  <si>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</si>
  <si>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</si>
  <si>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</si>
  <si>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</si>
  <si>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</si>
  <si>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</si>
  <si>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</si>
  <si>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</si>
  <si>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</si>
  <si>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</si>
  <si>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</si>
  <si>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</si>
  <si>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</si>
  <si>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</si>
  <si>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</si>
  <si>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</si>
  <si>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</si>
  <si>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</si>
  <si>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</si>
  <si>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</si>
  <si>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</si>
  <si>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</si>
  <si>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</si>
  <si>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</si>
  <si>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</si>
  <si>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</si>
  <si>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</si>
  <si>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</si>
  <si>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</si>
  <si>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</si>
  <si>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</si>
  <si>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</si>
  <si>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</si>
  <si>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</si>
  <si>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</si>
  <si>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</si>
  <si>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</si>
  <si>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</si>
  <si>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</si>
  <si>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</si>
  <si>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</si>
  <si>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</si>
  <si>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</si>
  <si>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</si>
  <si>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</si>
  <si>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</si>
  <si>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</si>
  <si>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</si>
  <si>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</si>
  <si>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</si>
  <si>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</si>
  <si>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</si>
  <si>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</si>
  <si>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</si>
  <si>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</si>
  <si>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</si>
  <si>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</si>
  <si>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</si>
  <si>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</si>
  <si>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</si>
  <si>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</si>
  <si>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</si>
  <si>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</si>
  <si>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</si>
  <si>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</si>
  <si>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</si>
  <si>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</si>
  <si>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</si>
  <si>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</si>
  <si>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</si>
  <si>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</si>
  <si>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</si>
  <si>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</si>
  <si>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</si>
  <si>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</si>
  <si>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</si>
  <si>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</si>
  <si>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</si>
  <si>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</si>
  <si>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</si>
  <si>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</si>
  <si>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</si>
  <si>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</si>
  <si>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</si>
  <si>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</si>
  <si>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</si>
  <si>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</si>
  <si>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</si>
  <si>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</si>
  <si>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</si>
  <si>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</si>
  <si>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</si>
  <si>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</si>
  <si>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</si>
  <si>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</si>
  <si>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</si>
  <si>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</si>
  <si>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</si>
  <si>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</si>
  <si>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</si>
  <si>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</si>
  <si>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</si>
  <si>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</si>
  <si>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</si>
  <si>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</si>
  <si>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</si>
  <si>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</si>
  <si>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</si>
  <si>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</si>
  <si>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</si>
  <si>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</si>
  <si>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</si>
  <si>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</si>
  <si>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</si>
  <si>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</si>
  <si>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</si>
  <si>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</si>
  <si>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</si>
  <si>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</si>
  <si>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</si>
  <si>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</si>
  <si>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</si>
  <si>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</si>
  <si>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</si>
  <si>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</si>
  <si>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</si>
  <si>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</si>
  <si>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</si>
  <si>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</si>
  <si>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</si>
  <si>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</si>
  <si>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</si>
  <si>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</si>
  <si>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</si>
  <si>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</si>
  <si>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</si>
  <si>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</si>
  <si>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</si>
  <si>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</si>
  <si>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</si>
  <si>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</si>
  <si>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</si>
  <si>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</si>
  <si>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</si>
  <si>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</si>
  <si>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</si>
  <si>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</si>
  <si>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</si>
  <si>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</si>
  <si>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</si>
  <si>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</si>
  <si>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</si>
  <si>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</si>
  <si>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</si>
  <si>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</si>
  <si>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</si>
  <si>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</si>
  <si>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</si>
  <si>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</si>
  <si>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</si>
  <si>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</si>
  <si>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</si>
  <si>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</si>
  <si>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</si>
  <si>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</si>
  <si>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</si>
  <si>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</si>
  <si>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</si>
  <si>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</si>
  <si>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</si>
  <si>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</si>
  <si>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</si>
  <si>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</si>
  <si>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</si>
  <si>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</si>
  <si>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</si>
  <si>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</si>
  <si>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</si>
  <si>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</si>
  <si>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</si>
  <si>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</si>
  <si>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</si>
  <si>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</si>
  <si>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</si>
  <si>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</si>
  <si>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</si>
  <si>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</si>
  <si>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</si>
  <si>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</si>
  <si>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</si>
  <si>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</si>
  <si>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</si>
  <si>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</si>
  <si>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</si>
  <si>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</si>
  <si>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</si>
  <si>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</si>
  <si>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</si>
  <si>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</si>
  <si>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</si>
  <si>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</si>
  <si>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</si>
  <si>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</si>
  <si>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</si>
  <si>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</si>
  <si>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</si>
  <si>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</si>
  <si>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</si>
  <si>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</si>
  <si>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</si>
  <si>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</si>
  <si>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</si>
  <si>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</si>
  <si>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</si>
  <si>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</si>
  <si>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</si>
  <si>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</si>
  <si>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</si>
  <si>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</si>
  <si>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</si>
  <si>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</si>
  <si>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</si>
  <si>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</si>
  <si>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</si>
  <si>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</si>
  <si>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</si>
  <si>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</si>
  <si>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</si>
  <si>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</si>
  <si>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</si>
  <si>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</si>
  <si>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</si>
  <si>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</si>
  <si>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</si>
  <si>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</si>
  <si>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</si>
  <si>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</si>
  <si>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</si>
  <si>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</si>
  <si>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</si>
  <si>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</si>
  <si>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</si>
  <si>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</si>
  <si>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</si>
  <si>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</si>
  <si>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</si>
  <si>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</si>
  <si>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</si>
  <si>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</si>
  <si>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</si>
  <si>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</si>
  <si>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</si>
  <si>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</si>
  <si>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</si>
  <si>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</si>
  <si>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</si>
  <si>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</si>
  <si>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</si>
  <si>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</si>
  <si>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</si>
  <si>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</si>
  <si>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</si>
  <si>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</si>
  <si>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</si>
  <si>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</si>
  <si>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</si>
  <si>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</si>
  <si>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</si>
  <si>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</si>
  <si>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</si>
  <si>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</si>
  <si>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</si>
  <si>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</si>
  <si>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</si>
  <si>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</si>
  <si>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</si>
  <si>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</si>
  <si>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</si>
  <si>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</si>
  <si>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</si>
  <si>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</si>
  <si>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</si>
  <si>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</si>
  <si>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</si>
  <si>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</si>
  <si>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</si>
  <si>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</si>
  <si>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</si>
  <si>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</si>
  <si>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</si>
  <si>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</si>
  <si>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</si>
  <si>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</si>
  <si>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</si>
  <si>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</si>
  <si>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</si>
  <si>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</si>
  <si>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</si>
  <si>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</si>
  <si>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</si>
  <si>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</si>
  <si>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</si>
  <si>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</si>
  <si>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</si>
  <si>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</si>
  <si>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</si>
  <si>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</si>
  <si>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</si>
  <si>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</si>
  <si>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</si>
  <si>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</si>
  <si>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</si>
  <si>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</si>
  <si>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</si>
  <si>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</si>
  <si>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</si>
  <si>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</si>
  <si>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</si>
  <si>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</si>
  <si>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</si>
  <si>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</si>
  <si>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</si>
  <si>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</si>
  <si>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</si>
  <si>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</si>
  <si>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</si>
  <si>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</si>
  <si>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</si>
  <si>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</si>
  <si>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</si>
  <si>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</si>
  <si>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</si>
  <si>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</si>
  <si>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</si>
  <si>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</si>
  <si>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</si>
  <si>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</si>
  <si>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</si>
  <si>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</si>
  <si>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</si>
  <si>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</si>
  <si>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</si>
  <si>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</si>
  <si>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</si>
  <si>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</si>
  <si>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</si>
  <si>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</si>
  <si>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</si>
  <si>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</si>
  <si>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</si>
  <si>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</si>
  <si>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</si>
  <si>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</si>
  <si>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</si>
  <si>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</si>
  <si>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</si>
  <si>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</si>
  <si>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</si>
  <si>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</si>
  <si>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</si>
  <si>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</si>
  <si>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</si>
  <si>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</si>
  <si>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</si>
  <si>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</si>
  <si>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</si>
  <si>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</si>
  <si>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</si>
  <si>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</si>
  <si>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</si>
  <si>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</si>
  <si>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</si>
  <si>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</si>
  <si>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</si>
  <si>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</si>
  <si>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</si>
  <si>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</si>
  <si>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</si>
  <si>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</si>
  <si>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</si>
  <si>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</si>
  <si>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</si>
  <si>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</si>
  <si>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</si>
  <si>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</si>
  <si>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</si>
  <si>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</si>
  <si>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</si>
  <si>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</si>
  <si>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</si>
  <si>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</si>
  <si>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</si>
  <si>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</si>
  <si>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</si>
  <si>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</si>
  <si>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</si>
  <si>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</si>
  <si>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</si>
  <si>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</si>
  <si>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</si>
  <si>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</si>
  <si>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</si>
  <si>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</si>
  <si>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</si>
  <si>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</si>
  <si>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</si>
  <si>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</si>
  <si>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</si>
  <si>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</si>
  <si>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</si>
  <si>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</si>
  <si>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</si>
  <si>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</si>
  <si>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</si>
  <si>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</si>
  <si>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</si>
  <si>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</si>
  <si>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</si>
  <si>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</si>
  <si>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</si>
  <si>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</si>
  <si>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</si>
  <si>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</si>
  <si>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</si>
  <si>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</si>
  <si>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</si>
  <si>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</si>
  <si>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</si>
  <si>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</si>
  <si>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</si>
  <si>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</si>
  <si>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</si>
  <si>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</si>
  <si>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</si>
  <si>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</si>
  <si>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</si>
  <si>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</si>
  <si>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</si>
  <si>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</si>
  <si>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</si>
  <si>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</si>
  <si>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</si>
  <si>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</si>
  <si>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</si>
  <si>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</si>
  <si>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</si>
  <si>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</si>
  <si>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</si>
  <si>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</si>
  <si>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</si>
  <si>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</si>
  <si>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</si>
  <si>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</si>
  <si>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</si>
  <si>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</si>
  <si>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</si>
  <si>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</si>
  <si>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</si>
  <si>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</si>
  <si>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</si>
  <si>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</si>
  <si>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</si>
  <si>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</si>
  <si>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</si>
  <si>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</si>
  <si>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</si>
  <si>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</si>
  <si>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</si>
  <si>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</si>
  <si>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</si>
  <si>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</si>
  <si>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</si>
  <si>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</si>
  <si>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</si>
  <si>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</si>
  <si>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</si>
  <si>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</si>
  <si>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</si>
  <si>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</si>
  <si>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</si>
  <si>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</si>
  <si>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</si>
  <si>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</si>
  <si>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</si>
  <si>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</si>
  <si>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</si>
  <si>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</si>
  <si>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</si>
  <si>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</si>
  <si>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</si>
  <si>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</si>
  <si>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</si>
  <si>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</si>
  <si>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</si>
  <si>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</si>
  <si>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</si>
  <si>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</si>
  <si>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</si>
  <si>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</si>
  <si>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</si>
  <si>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</si>
  <si>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</si>
  <si>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</si>
  <si>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</si>
  <si>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</si>
  <si>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</si>
  <si>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</si>
  <si>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</si>
  <si>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</si>
  <si>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</si>
  <si>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</si>
  <si>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</si>
  <si>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</si>
  <si>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</si>
  <si>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</si>
  <si>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</si>
  <si>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</si>
  <si>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</si>
  <si>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</si>
  <si>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</si>
  <si>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</si>
  <si>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</si>
  <si>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</si>
  <si>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</si>
  <si>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</si>
  <si>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</si>
  <si>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</si>
  <si>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</si>
  <si>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</si>
  <si>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</si>
  <si>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</si>
  <si>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</si>
  <si>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</si>
  <si>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</si>
  <si>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</si>
  <si>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</si>
  <si>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</si>
  <si>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</si>
  <si>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</si>
  <si>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</si>
  <si>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</si>
  <si>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</si>
  <si>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</si>
  <si>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</si>
  <si>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</si>
  <si>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</si>
  <si>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</si>
  <si>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</si>
  <si>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</si>
  <si>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</si>
  <si>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</si>
  <si>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</si>
  <si>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</si>
  <si>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</si>
  <si>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</si>
  <si>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</si>
  <si>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</si>
  <si>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</si>
  <si>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</si>
  <si>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</si>
  <si>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</si>
  <si>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</si>
  <si>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</si>
  <si>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</si>
  <si>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</si>
  <si>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</si>
  <si>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</si>
  <si>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</si>
  <si>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</si>
  <si>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</si>
  <si>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</si>
  <si>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</si>
  <si>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</si>
  <si>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</si>
  <si>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</si>
  <si>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</si>
  <si>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</si>
  <si>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</si>
  <si>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</si>
  <si>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</si>
  <si>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</si>
  <si>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</si>
  <si>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</si>
  <si>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</si>
  <si>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</si>
  <si>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</si>
  <si>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</si>
  <si>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</si>
  <si>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</si>
  <si>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</si>
  <si>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</si>
  <si>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</si>
  <si>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</si>
  <si>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</si>
  <si>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</si>
  <si>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</si>
  <si>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</si>
  <si>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</si>
  <si>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</si>
  <si>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</si>
  <si>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</si>
  <si>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</si>
  <si>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</si>
  <si>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</si>
  <si>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</si>
  <si>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</si>
  <si>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</si>
  <si>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</si>
  <si>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</si>
  <si>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</si>
  <si>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</si>
  <si>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</si>
  <si>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</si>
  <si>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</si>
  <si>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</si>
  <si>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</si>
  <si>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</si>
  <si>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</si>
  <si>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</si>
  <si>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</si>
  <si>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</si>
  <si>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</si>
  <si>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</si>
  <si>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</si>
  <si>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</si>
  <si>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</si>
  <si>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</si>
  <si>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</si>
  <si>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</si>
  <si>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</si>
  <si>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</si>
  <si>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</si>
  <si>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</si>
  <si>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</si>
  <si>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</si>
  <si>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</si>
  <si>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</si>
  <si>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</si>
  <si>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</si>
  <si>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</si>
  <si>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</si>
  <si>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</si>
  <si>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</si>
  <si>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</si>
  <si>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</si>
  <si>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</si>
  <si>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</si>
  <si>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</si>
  <si>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</si>
  <si>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</si>
  <si>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</si>
  <si>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</si>
  <si>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</si>
  <si>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</si>
  <si>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</si>
  <si>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</si>
  <si>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</si>
  <si>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</si>
  <si>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</si>
  <si>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</si>
  <si>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</si>
  <si>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</si>
  <si>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</si>
  <si>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</si>
  <si>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</si>
  <si>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</si>
  <si>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</si>
  <si>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</si>
  <si>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</si>
  <si>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</si>
  <si>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</si>
  <si>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</si>
  <si>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</si>
  <si>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</si>
  <si>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</si>
  <si>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</si>
  <si>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</si>
  <si>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</si>
  <si>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</si>
  <si>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</si>
  <si>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</si>
  <si>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</si>
  <si>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</si>
  <si>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</si>
  <si>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</si>
  <si>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</si>
  <si>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</si>
  <si>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</si>
  <si>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</si>
  <si>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</si>
  <si>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</si>
  <si>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</si>
  <si>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</si>
  <si>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</si>
  <si>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</si>
  <si>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</si>
  <si>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</si>
  <si>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</si>
  <si>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</si>
  <si>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</si>
  <si>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</si>
  <si>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</si>
  <si>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</si>
  <si>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</si>
  <si>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</si>
  <si>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</si>
  <si>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</si>
  <si>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</si>
  <si>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</si>
  <si>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</si>
  <si>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</si>
  <si>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</si>
  <si>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</si>
  <si>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</si>
  <si>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</si>
  <si>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</si>
  <si>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</si>
  <si>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</si>
  <si>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</si>
  <si>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</si>
  <si>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</si>
  <si>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</si>
  <si>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</si>
  <si>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</si>
  <si>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</si>
  <si>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</si>
  <si>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</si>
  <si>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</si>
  <si>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</si>
  <si>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</si>
  <si>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</si>
  <si>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</si>
  <si>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</si>
  <si>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</si>
  <si>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</si>
  <si>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</si>
  <si>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</si>
  <si>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</si>
  <si>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</si>
  <si>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</si>
  <si>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</si>
  <si>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</si>
  <si>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</si>
  <si>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</si>
  <si>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</si>
  <si>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</si>
  <si>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</si>
  <si>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</si>
  <si>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</si>
  <si>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</si>
  <si>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</si>
  <si>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</si>
  <si>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</si>
  <si>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</si>
  <si>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</si>
  <si>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</si>
  <si>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</si>
  <si>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</si>
  <si>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</si>
  <si>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</si>
  <si>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</si>
  <si>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</si>
  <si>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</si>
  <si>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</si>
  <si>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</si>
  <si>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</si>
  <si>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</si>
  <si>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</si>
  <si>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</si>
  <si>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</si>
  <si>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</si>
  <si>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</si>
  <si>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</si>
  <si>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</si>
  <si>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</si>
  <si>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</si>
  <si>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</si>
  <si>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</si>
  <si>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</si>
  <si>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</si>
  <si>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</si>
  <si>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</si>
  <si>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</si>
  <si>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</si>
  <si>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</si>
  <si>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</si>
  <si>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</si>
  <si>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</si>
  <si>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</si>
  <si>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</si>
  <si>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</si>
  <si>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</si>
  <si>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</si>
  <si>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</si>
  <si>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</si>
  <si>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</si>
  <si>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</si>
  <si>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</si>
  <si>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</si>
  <si>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</si>
  <si>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</si>
  <si>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</si>
  <si>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</si>
  <si>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</si>
  <si>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</si>
  <si>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</si>
  <si>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</si>
  <si>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</si>
  <si>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</si>
  <si>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</si>
  <si>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</si>
  <si>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</si>
  <si>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</si>
  <si>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</si>
  <si>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</si>
  <si>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</si>
  <si>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</si>
  <si>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</si>
  <si>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</si>
  <si>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</si>
  <si>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</si>
  <si>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</si>
  <si>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</si>
  <si>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</si>
  <si>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</si>
  <si>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</si>
  <si>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</si>
  <si>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</si>
  <si>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</si>
  <si>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</si>
  <si>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</si>
  <si>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</si>
  <si>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</si>
  <si>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</si>
  <si>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</si>
  <si>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</si>
  <si>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</si>
  <si>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</si>
  <si>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</si>
  <si>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</si>
  <si>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</si>
  <si>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</si>
  <si>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</si>
  <si>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</si>
  <si>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</si>
  <si>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</si>
  <si>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</si>
  <si>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</si>
  <si>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</si>
  <si>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</si>
  <si>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</si>
  <si>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</si>
  <si>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</si>
  <si>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</si>
  <si>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</si>
  <si>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</si>
  <si>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</si>
  <si>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</si>
  <si>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</si>
  <si>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</si>
  <si>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</si>
  <si>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</si>
  <si>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</si>
  <si>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</si>
  <si>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</si>
  <si>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</si>
  <si>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</si>
  <si>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</si>
  <si>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</si>
  <si>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</si>
  <si>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</si>
  <si>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</si>
  <si>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</si>
  <si>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</si>
  <si>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</si>
  <si>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</si>
  <si>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</si>
  <si>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</si>
  <si>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</si>
  <si>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</si>
  <si>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</si>
  <si>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</si>
  <si>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</si>
  <si>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</si>
  <si>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</si>
  <si>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</si>
  <si>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</si>
  <si>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</si>
  <si>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</si>
  <si>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</si>
  <si>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</si>
  <si>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</si>
  <si>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</si>
  <si>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</si>
  <si>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</si>
  <si>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</si>
  <si>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</si>
  <si>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</si>
  <si>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</si>
  <si>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</si>
  <si>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</si>
  <si>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</si>
  <si>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</si>
  <si>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</si>
  <si>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</si>
  <si>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</si>
  <si>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</si>
  <si>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</si>
  <si>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</si>
  <si>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</si>
  <si>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</si>
  <si>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</si>
  <si>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</si>
  <si>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</si>
  <si>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</si>
  <si>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</si>
  <si>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</si>
  <si>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</si>
  <si>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</si>
  <si>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</si>
  <si>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</si>
  <si>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</si>
  <si>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</si>
  <si>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</si>
  <si>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</si>
  <si>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</si>
  <si>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</si>
  <si>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</si>
  <si>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</si>
  <si>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</si>
  <si>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</si>
  <si>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</si>
  <si>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</si>
  <si>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</si>
  <si>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</si>
  <si>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</si>
  <si>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</si>
  <si>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</si>
  <si>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</si>
  <si>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</si>
  <si>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</si>
  <si>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</si>
  <si>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</si>
  <si>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</si>
  <si>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</si>
  <si>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</si>
  <si>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</si>
  <si>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</si>
  <si>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</si>
  <si>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</si>
  <si>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</si>
  <si>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</si>
  <si>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</si>
  <si>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</si>
  <si>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</si>
  <si>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</si>
  <si>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</si>
  <si>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</si>
  <si>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</si>
  <si>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</si>
  <si>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</si>
  <si>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</si>
  <si>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</si>
  <si>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</si>
  <si>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</si>
  <si>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</si>
  <si>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</si>
  <si>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</si>
  <si>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</si>
  <si>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</si>
  <si>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</si>
  <si>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</si>
  <si>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</si>
  <si>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</si>
  <si>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</si>
  <si>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</si>
  <si>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</si>
  <si>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</si>
  <si>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</si>
  <si>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</si>
  <si>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</si>
  <si>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</si>
  <si>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</si>
  <si>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</si>
  <si>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</si>
  <si>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</si>
  <si>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</si>
  <si>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</si>
  <si>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</si>
  <si>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</si>
  <si>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</si>
  <si>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</si>
  <si>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</si>
  <si>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</si>
  <si>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</si>
  <si>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</si>
  <si>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</si>
  <si>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</si>
  <si>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</si>
  <si>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</si>
  <si>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</si>
  <si>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</si>
  <si>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</si>
  <si>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</si>
  <si>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</si>
  <si>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</si>
  <si>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</si>
  <si>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</si>
  <si>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</si>
  <si>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</si>
  <si>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</si>
  <si>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</si>
  <si>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</si>
  <si>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</si>
  <si>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</si>
  <si>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</si>
  <si>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</si>
  <si>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</si>
  <si>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</si>
  <si>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</si>
  <si>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</si>
  <si>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</si>
  <si>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</si>
  <si>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</si>
  <si>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</si>
  <si>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</si>
  <si>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</si>
  <si>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</si>
  <si>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</si>
  <si>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</si>
  <si>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</si>
  <si>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</si>
  <si>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</si>
  <si>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</si>
  <si>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</si>
  <si>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</si>
  <si>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</si>
  <si>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</si>
  <si>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</si>
  <si>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</si>
  <si>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</si>
  <si>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</si>
  <si>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</si>
  <si>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</si>
  <si>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</si>
  <si>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</si>
  <si>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</si>
  <si>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</si>
  <si>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</si>
  <si>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</si>
  <si>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</si>
  <si>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</si>
  <si>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</si>
  <si>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</si>
  <si>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</si>
  <si>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</si>
  <si>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</si>
  <si>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</si>
  <si>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</si>
  <si>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</si>
  <si>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</si>
  <si>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</si>
  <si>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</si>
  <si>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</si>
  <si>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</si>
  <si>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</si>
  <si>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</si>
  <si>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</si>
  <si>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</si>
  <si>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</si>
  <si>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</si>
  <si>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</si>
  <si>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</si>
  <si>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</si>
  <si>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</si>
  <si>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</si>
  <si>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</si>
  <si>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</si>
  <si>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</si>
  <si>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</si>
  <si>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</si>
  <si>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</si>
  <si>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</si>
  <si>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</si>
  <si>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</si>
  <si>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</si>
  <si>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</si>
  <si>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</si>
  <si>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</si>
  <si>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</si>
  <si>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</si>
  <si>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</si>
  <si>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</si>
  <si>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</si>
  <si>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</si>
  <si>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</si>
  <si>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</si>
  <si>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</si>
  <si>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</si>
  <si>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</si>
  <si>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</si>
  <si>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</si>
  <si>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</si>
  <si>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</si>
  <si>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</si>
  <si>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</si>
  <si>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</si>
  <si>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</si>
  <si>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</si>
  <si>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</si>
  <si>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</si>
  <si>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</si>
  <si>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</si>
  <si>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</si>
  <si>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</si>
  <si>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</si>
  <si>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</si>
  <si>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</si>
  <si>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</si>
  <si>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</si>
  <si>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</si>
  <si>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</si>
  <si>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</si>
  <si>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</si>
  <si>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</si>
  <si>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</si>
  <si>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</si>
  <si>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</si>
  <si>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</si>
  <si>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</si>
  <si>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</si>
  <si>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</si>
  <si>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</si>
  <si>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</si>
  <si>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</si>
  <si>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</si>
  <si>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</si>
  <si>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</si>
  <si>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</si>
  <si>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</si>
  <si>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</si>
  <si>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</si>
  <si>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</si>
  <si>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</si>
  <si>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</si>
  <si>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</si>
  <si>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</si>
  <si>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</si>
  <si>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</si>
  <si>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</si>
  <si>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</si>
  <si>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</si>
  <si>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</si>
  <si>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</si>
  <si>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</si>
  <si>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</si>
  <si>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</si>
  <si>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</si>
  <si>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</si>
  <si>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</si>
  <si>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</si>
  <si>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</si>
  <si>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</si>
  <si>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</si>
  <si>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</si>
  <si>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</si>
  <si>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</si>
  <si>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</si>
  <si>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</si>
  <si>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</si>
  <si>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</si>
  <si>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</si>
  <si>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</si>
  <si>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</si>
  <si>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</si>
  <si>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</si>
  <si>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</si>
  <si>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</si>
  <si>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</si>
  <si>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</si>
  <si>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</si>
  <si>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</si>
  <si>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</si>
  <si>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</si>
  <si>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</si>
  <si>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</si>
  <si>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</si>
  <si>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</si>
  <si>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</si>
  <si>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</si>
  <si>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</si>
  <si>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</si>
  <si>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</si>
  <si>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</si>
  <si>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</si>
  <si>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</si>
  <si>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</si>
  <si>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</si>
  <si>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</si>
  <si>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</si>
  <si>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</si>
  <si>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</si>
  <si>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</si>
  <si>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</si>
  <si>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</si>
  <si>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</si>
  <si>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</si>
  <si>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</si>
  <si>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</si>
  <si>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</si>
  <si>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</si>
  <si>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</si>
  <si>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</si>
  <si>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</si>
  <si>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</si>
  <si>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</si>
  <si>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</si>
  <si>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</si>
  <si>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</si>
  <si>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</si>
  <si>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</si>
  <si>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</si>
  <si>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</si>
  <si>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</si>
  <si>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</si>
  <si>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</si>
  <si>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</si>
  <si>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</si>
  <si>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</si>
  <si>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</si>
  <si>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</si>
  <si>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</si>
  <si>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</si>
  <si>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</si>
  <si>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</si>
  <si>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</si>
  <si>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</si>
  <si>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</si>
  <si>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</si>
  <si>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</si>
  <si>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</si>
  <si>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</si>
  <si>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</si>
  <si>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</si>
  <si>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</si>
  <si>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</si>
  <si>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</si>
  <si>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</si>
  <si>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</si>
  <si>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</si>
  <si>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</si>
  <si>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</si>
  <si>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</si>
  <si>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</si>
  <si>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</si>
  <si>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</si>
  <si>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</si>
  <si>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</si>
  <si>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</si>
  <si>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</si>
  <si>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</si>
  <si>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</si>
  <si>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</si>
  <si>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</si>
  <si>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</si>
  <si>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</si>
  <si>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</si>
  <si>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</si>
  <si>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</si>
  <si>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</si>
  <si>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</si>
  <si>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</si>
  <si>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</si>
  <si>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</si>
  <si>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</si>
  <si>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</si>
  <si>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</si>
  <si>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</si>
  <si>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</si>
  <si>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</si>
  <si>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</si>
  <si>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</si>
  <si>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</si>
  <si>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</si>
  <si>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</si>
  <si>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</si>
  <si>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</si>
  <si>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</si>
  <si>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</si>
  <si>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</si>
  <si>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</si>
  <si>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</si>
  <si>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</si>
  <si>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</si>
  <si>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</si>
  <si>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</si>
  <si>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</si>
  <si>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</si>
  <si>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</si>
  <si>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</si>
  <si>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</si>
  <si>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</si>
  <si>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</si>
  <si>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</si>
  <si>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</si>
  <si>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</si>
  <si>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</si>
  <si>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</si>
  <si>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</si>
  <si>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</si>
  <si>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</si>
  <si>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</si>
  <si>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</si>
  <si>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</si>
  <si>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</si>
  <si>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</si>
  <si>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</si>
  <si>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</si>
  <si>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</si>
  <si>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</si>
  <si>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</si>
  <si>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</si>
  <si>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</si>
  <si>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</si>
  <si>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</si>
  <si>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</si>
  <si>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</si>
  <si>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</si>
  <si>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</si>
  <si>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</si>
  <si>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</si>
  <si>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</si>
  <si>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</si>
  <si>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</si>
  <si>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</si>
  <si>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</si>
  <si>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</si>
  <si>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</si>
  <si>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</si>
  <si>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</si>
  <si>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</si>
  <si>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</si>
  <si>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</si>
  <si>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</si>
  <si>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</si>
  <si>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</si>
  <si>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</si>
  <si>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</si>
  <si>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</si>
  <si>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</si>
  <si>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</si>
  <si>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</si>
  <si>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</si>
  <si>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</si>
  <si>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</si>
  <si>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</si>
  <si>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</si>
  <si>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</si>
  <si>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</si>
  <si>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</si>
  <si>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</si>
  <si>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</si>
  <si>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</si>
  <si>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</si>
  <si>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</si>
  <si>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</si>
  <si>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</si>
  <si>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</si>
  <si>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</si>
  <si>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</si>
  <si>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</si>
  <si>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</si>
  <si>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</si>
  <si>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</si>
  <si>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</si>
  <si>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</si>
  <si>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</si>
  <si>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</si>
  <si>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</si>
  <si>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</si>
  <si>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</si>
  <si>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</si>
  <si>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</si>
  <si>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</si>
  <si>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</si>
  <si>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</si>
  <si>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</si>
  <si>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</si>
  <si>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</si>
  <si>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</si>
  <si>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</si>
  <si>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</si>
  <si>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</si>
  <si>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</si>
  <si>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</si>
  <si>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</si>
  <si>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</si>
  <si>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</si>
  <si>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</si>
  <si>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</si>
  <si>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</si>
  <si>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</si>
  <si>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</si>
  <si>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</si>
  <si>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</si>
  <si>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</si>
  <si>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</si>
  <si>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</si>
  <si>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</si>
  <si>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</si>
  <si>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</si>
  <si>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</si>
  <si>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</si>
  <si>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</si>
  <si>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</si>
  <si>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</si>
  <si>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</si>
  <si>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</si>
  <si>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</si>
  <si>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</si>
  <si>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</si>
  <si>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</si>
  <si>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</si>
  <si>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</si>
  <si>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</si>
  <si>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</si>
  <si>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</si>
  <si>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</si>
  <si>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</si>
  <si>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</si>
  <si>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</si>
  <si>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</si>
  <si>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</si>
  <si>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</si>
  <si>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</si>
  <si>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</si>
  <si>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</si>
  <si>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</si>
  <si>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</si>
  <si>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</si>
  <si>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</si>
  <si>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</si>
  <si>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</si>
  <si>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</si>
  <si>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</si>
  <si>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</si>
  <si>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</si>
  <si>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</si>
  <si>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</si>
  <si>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</si>
  <si>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</si>
  <si>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</si>
  <si>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</si>
  <si>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</si>
  <si>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</si>
  <si>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</si>
  <si>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</si>
  <si>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</si>
  <si>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</si>
  <si>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</si>
  <si>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</si>
  <si>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</si>
  <si>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</si>
  <si>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</si>
  <si>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</si>
  <si>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</si>
  <si>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</si>
  <si>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</si>
  <si>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</si>
  <si>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</si>
  <si>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</si>
  <si>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</si>
  <si>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</si>
  <si>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</si>
  <si>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</si>
  <si>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</si>
  <si>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</si>
  <si>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</si>
  <si>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</si>
  <si>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</si>
  <si>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</si>
  <si>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</si>
  <si>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</si>
  <si>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</si>
  <si>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</si>
  <si>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</si>
  <si>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</si>
  <si>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</si>
  <si>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</si>
  <si>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</si>
  <si>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</si>
  <si>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</si>
  <si>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</si>
  <si>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</si>
  <si>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</si>
  <si>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</si>
  <si>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</si>
  <si>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</si>
  <si>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</si>
  <si>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</si>
  <si>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</si>
  <si>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</si>
  <si>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</si>
  <si>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</si>
  <si>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</si>
  <si>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</si>
  <si>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</si>
  <si>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</si>
  <si>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</si>
  <si>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</si>
  <si>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</si>
  <si>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</si>
  <si>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</si>
  <si>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</si>
  <si>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</si>
  <si>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</si>
  <si>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</si>
  <si>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</si>
  <si>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</si>
  <si>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</si>
  <si>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</si>
  <si>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</si>
  <si>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</si>
  <si>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</si>
  <si>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</si>
  <si>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</si>
  <si>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</si>
  <si>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</si>
  <si>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</si>
  <si>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</si>
  <si>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</si>
  <si>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</si>
  <si>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</si>
  <si>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</si>
  <si>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</si>
  <si>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</si>
  <si>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</si>
  <si>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</si>
  <si>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</si>
  <si>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</si>
  <si>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</si>
  <si>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</si>
  <si>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</si>
  <si>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</si>
  <si>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</si>
  <si>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</si>
  <si>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</si>
  <si>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</si>
  <si>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</si>
  <si>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</si>
  <si>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</si>
  <si>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</si>
  <si>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</si>
  <si>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</si>
  <si>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</si>
  <si>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</si>
  <si>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</si>
  <si>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</si>
  <si>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</si>
  <si>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</si>
  <si>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</si>
  <si>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</si>
  <si>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</si>
  <si>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</si>
  <si>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</si>
  <si>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</si>
  <si>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</si>
  <si>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</si>
  <si>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</si>
  <si>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</si>
  <si>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</si>
  <si>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</si>
  <si>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</si>
  <si>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</si>
  <si>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</si>
  <si>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</si>
  <si>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</si>
  <si>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</si>
  <si>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</si>
  <si>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</si>
  <si>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</si>
  <si>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</si>
  <si>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</si>
  <si>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</si>
  <si>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</si>
  <si>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</si>
  <si>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</si>
  <si>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</si>
  <si>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</si>
  <si>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</si>
  <si>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</si>
  <si>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</si>
  <si>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</si>
  <si>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</si>
  <si>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</si>
  <si>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</si>
  <si>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</si>
  <si>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</si>
  <si>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</si>
  <si>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</si>
  <si>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</si>
  <si>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</si>
  <si>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</si>
  <si>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</si>
  <si>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</si>
  <si>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</si>
  <si>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</si>
  <si>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</si>
  <si>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</si>
  <si>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</si>
  <si>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</si>
  <si>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</si>
  <si>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</si>
  <si>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</si>
  <si>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</si>
  <si>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</si>
  <si>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</si>
  <si>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</si>
  <si>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</si>
  <si>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</si>
  <si>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</si>
  <si>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</si>
  <si>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</si>
  <si>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</si>
  <si>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</si>
  <si>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</si>
  <si>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</si>
  <si>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</si>
  <si>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</si>
  <si>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</si>
  <si>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</si>
  <si>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</si>
  <si>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</si>
  <si>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</si>
  <si>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</si>
  <si>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</si>
  <si>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</si>
  <si>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</si>
  <si>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</si>
  <si>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</si>
  <si>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</si>
  <si>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</si>
  <si>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</si>
  <si>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</si>
  <si>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</si>
  <si>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</si>
  <si>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</si>
  <si>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</si>
  <si>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</si>
  <si>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</si>
  <si>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</si>
  <si>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</si>
  <si>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</si>
  <si>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</si>
  <si>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</si>
  <si>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</si>
  <si>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</si>
  <si>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</si>
  <si>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</si>
  <si>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</si>
  <si>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</si>
  <si>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</si>
  <si>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</si>
  <si>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</si>
  <si>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</si>
  <si>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</si>
  <si>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</si>
  <si>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</si>
  <si>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</si>
  <si>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</si>
  <si>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</si>
  <si>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</si>
  <si>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</si>
  <si>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</si>
  <si>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</si>
  <si>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</si>
  <si>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</si>
  <si>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</si>
  <si>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</si>
  <si>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</si>
  <si>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</si>
  <si>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</si>
  <si>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</si>
  <si>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</si>
  <si>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</si>
  <si>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</si>
  <si>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</si>
  <si>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</si>
  <si>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</si>
  <si>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</si>
  <si>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</si>
  <si>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</si>
  <si>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</si>
  <si>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</si>
  <si>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</si>
  <si>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</si>
  <si>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</si>
  <si>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</si>
  <si>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</si>
  <si>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</si>
  <si>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</si>
  <si>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</si>
  <si>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</si>
  <si>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</si>
  <si>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</si>
  <si>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</si>
  <si>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</si>
  <si>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</si>
  <si>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</si>
  <si>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</si>
  <si>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</si>
  <si>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</si>
  <si>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</si>
  <si>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</si>
  <si>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</si>
  <si>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</si>
  <si>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</si>
  <si>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</si>
  <si>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</si>
  <si>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</si>
  <si>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</si>
  <si>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</si>
  <si>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</si>
  <si>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</si>
  <si>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</si>
  <si>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</si>
  <si>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</si>
  <si>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</si>
  <si>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</si>
  <si>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</si>
  <si>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</si>
  <si>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</si>
  <si>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</si>
  <si>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</si>
  <si>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</si>
  <si>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</si>
  <si>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</si>
  <si>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</si>
  <si>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</si>
  <si>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</si>
  <si>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</si>
  <si>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</si>
  <si>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</si>
  <si>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</si>
  <si>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</si>
  <si>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</si>
  <si>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</si>
  <si>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</si>
  <si>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</si>
  <si>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</si>
  <si>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</si>
  <si>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</si>
  <si>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</si>
  <si>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</si>
  <si>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</si>
  <si>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</si>
  <si>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</si>
  <si>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</si>
  <si>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</si>
  <si>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</si>
  <si>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</si>
  <si>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</si>
  <si>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</si>
  <si>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</si>
  <si>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</si>
  <si>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</si>
  <si>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</si>
  <si>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</si>
  <si>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</si>
  <si>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</si>
  <si>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</si>
  <si>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</si>
  <si>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</si>
  <si>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</si>
  <si>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</si>
  <si>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</si>
  <si>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</si>
  <si>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</si>
  <si>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</si>
  <si>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</si>
  <si>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</si>
  <si>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</si>
  <si>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</si>
  <si>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</si>
  <si>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</si>
  <si>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</si>
  <si>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</si>
  <si>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</si>
  <si>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</si>
  <si>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</si>
  <si>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</si>
  <si>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</si>
  <si>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</si>
  <si>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</si>
  <si>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</si>
  <si>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</si>
  <si>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</si>
  <si>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</si>
  <si>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</si>
  <si>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</si>
  <si>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</si>
  <si>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</si>
  <si>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</si>
  <si>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</si>
  <si>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</si>
  <si>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</si>
  <si>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</si>
  <si>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</si>
  <si>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</si>
  <si>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</si>
  <si>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</si>
  <si>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</si>
  <si>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</si>
  <si>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</si>
  <si>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</si>
  <si>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</si>
  <si>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</si>
  <si>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</si>
  <si>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</si>
  <si>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</si>
  <si>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</si>
  <si>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</si>
  <si>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</si>
  <si>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</si>
  <si>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</si>
  <si>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</si>
  <si>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</si>
  <si>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</si>
  <si>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</si>
  <si>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</si>
  <si>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</si>
  <si>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</si>
  <si>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</si>
  <si>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</si>
  <si>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</si>
  <si>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</si>
  <si>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</si>
  <si>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</si>
  <si>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</si>
  <si>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</si>
  <si>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</si>
  <si>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</si>
  <si>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</si>
  <si>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</si>
  <si>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</si>
  <si>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</si>
  <si>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</si>
  <si>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</si>
  <si>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</si>
  <si>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</si>
  <si>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</si>
  <si>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</si>
  <si>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</si>
  <si>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</si>
  <si>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</si>
  <si>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</si>
  <si>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</si>
  <si>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</si>
  <si>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</si>
  <si>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</si>
  <si>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</si>
  <si>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</si>
  <si>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</si>
  <si>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</si>
  <si>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</si>
  <si>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</si>
  <si>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</si>
  <si>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</si>
  <si>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</si>
  <si>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</si>
  <si>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</si>
  <si>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</si>
  <si>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</si>
  <si>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</si>
  <si>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</si>
  <si>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</si>
  <si>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</si>
  <si>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</si>
  <si>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</si>
  <si>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</si>
  <si>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</si>
  <si>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</si>
  <si>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</si>
  <si>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</si>
  <si>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</si>
  <si>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</si>
  <si>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</si>
  <si>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</si>
  <si>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</si>
  <si>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</si>
  <si>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</si>
  <si>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</si>
  <si>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</si>
  <si>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</si>
  <si>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</si>
  <si>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</si>
  <si>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</si>
  <si>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</si>
  <si>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</si>
  <si>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</si>
  <si>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</si>
  <si>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</si>
  <si>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</si>
  <si>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</si>
  <si>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</si>
  <si>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</si>
  <si>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</si>
  <si>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</si>
  <si>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</si>
  <si>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</si>
  <si>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</si>
  <si>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</si>
  <si>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</si>
  <si>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</si>
  <si>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</si>
  <si>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</si>
  <si>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</si>
  <si>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</si>
  <si>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</si>
  <si>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</si>
  <si>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</si>
  <si>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</si>
  <si>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</si>
  <si>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</si>
  <si>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</si>
  <si>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</si>
  <si>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</si>
  <si>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</si>
  <si>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</si>
  <si>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</si>
  <si>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</si>
  <si>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</si>
  <si>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</si>
  <si>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</si>
  <si>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</si>
  <si>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</si>
  <si>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</si>
  <si>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</si>
  <si>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</si>
  <si>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</si>
  <si>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</si>
  <si>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</si>
  <si>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</si>
  <si>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</si>
  <si>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</si>
  <si>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</si>
  <si>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</si>
  <si>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</si>
  <si>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</si>
  <si>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</si>
  <si>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</si>
  <si>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</si>
  <si>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</si>
  <si>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</si>
  <si>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</si>
  <si>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</si>
  <si>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</si>
  <si>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</si>
  <si>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</si>
  <si>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</si>
  <si>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</si>
  <si>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</si>
  <si>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</si>
  <si>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</si>
  <si>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</si>
  <si>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</si>
  <si>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</si>
  <si>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</si>
  <si>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</si>
  <si>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</si>
  <si>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</si>
  <si>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</si>
  <si>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</si>
  <si>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</si>
  <si>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</si>
  <si>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</si>
  <si>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</si>
  <si>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</si>
  <si>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</si>
  <si>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</si>
  <si>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</si>
  <si>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</si>
  <si>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</si>
  <si>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</si>
  <si>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</si>
  <si>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</si>
  <si>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</si>
  <si>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</si>
  <si>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</si>
  <si>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</si>
  <si>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</si>
  <si>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</si>
  <si>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</si>
  <si>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</si>
  <si>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</si>
  <si>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</si>
  <si>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</si>
  <si>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</si>
  <si>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</si>
  <si>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</si>
  <si>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</si>
  <si>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</si>
  <si>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</si>
  <si>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</si>
  <si>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</si>
  <si>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</si>
  <si>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</si>
  <si>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</si>
  <si>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</si>
  <si>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</si>
  <si>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</si>
  <si>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</si>
  <si>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</si>
  <si>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</si>
  <si>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</si>
  <si>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</si>
  <si>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</si>
  <si>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</si>
  <si>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</si>
  <si>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</si>
  <si>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</si>
  <si>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</si>
  <si>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</si>
  <si>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</si>
  <si>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</si>
  <si>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</si>
  <si>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</si>
  <si>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</si>
  <si>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</si>
  <si>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</si>
  <si>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</si>
  <si>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</si>
  <si>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</si>
  <si>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</si>
  <si>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</si>
  <si>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</si>
  <si>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</si>
  <si>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</si>
  <si>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</si>
  <si>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</si>
  <si>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</si>
  <si>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</si>
  <si>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</si>
  <si>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</si>
  <si>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</si>
  <si>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</si>
  <si>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</si>
  <si>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</si>
  <si>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</si>
  <si>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</si>
  <si>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</si>
  <si>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</si>
  <si>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</si>
  <si>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</si>
  <si>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</si>
  <si>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</si>
  <si>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</si>
  <si>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</si>
  <si>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</si>
  <si>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</si>
  <si>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</si>
  <si>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</si>
  <si>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</si>
  <si>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</si>
  <si>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</si>
  <si>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</si>
  <si>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</si>
  <si>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</si>
  <si>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</si>
  <si>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</si>
  <si>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</si>
  <si>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</si>
  <si>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</si>
  <si>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</si>
  <si>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</si>
  <si>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</si>
  <si>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</si>
  <si>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</si>
  <si>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</si>
  <si>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</si>
  <si>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</si>
  <si>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</si>
  <si>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</si>
  <si>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</si>
  <si>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</si>
  <si>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</si>
  <si>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</si>
  <si>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</si>
  <si>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</si>
  <si>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</si>
  <si>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</si>
  <si>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</si>
  <si>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</si>
  <si>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</si>
  <si>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</si>
  <si>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</si>
  <si>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</si>
  <si>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</si>
  <si>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</si>
  <si>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</si>
  <si>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</si>
  <si>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</si>
  <si>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</si>
  <si>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</si>
  <si>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</si>
  <si>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</si>
  <si>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</si>
  <si>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</si>
  <si>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</si>
  <si>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</si>
  <si>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</si>
  <si>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</si>
  <si>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</si>
  <si>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</si>
  <si>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</si>
  <si>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</si>
  <si>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</si>
  <si>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</si>
  <si>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</si>
  <si>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</si>
  <si>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</si>
  <si>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</si>
  <si>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</si>
  <si>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</si>
  <si>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</si>
  <si>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</si>
  <si>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</si>
  <si>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</si>
  <si>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</si>
  <si>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</si>
  <si>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</si>
  <si>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</si>
  <si>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</si>
  <si>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</si>
  <si>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</si>
  <si>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</si>
  <si>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</si>
  <si>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</si>
  <si>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</si>
  <si>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</si>
  <si>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</si>
  <si>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</si>
  <si>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</si>
  <si>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</si>
  <si>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</si>
  <si>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</si>
  <si>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</si>
  <si>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</si>
  <si>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</si>
  <si>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</si>
  <si>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</si>
  <si>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</si>
  <si>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</si>
  <si>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</si>
  <si>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</si>
  <si>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</si>
  <si>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</si>
  <si>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</si>
  <si>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</si>
  <si>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</si>
  <si>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</si>
  <si>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</si>
  <si>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</si>
  <si>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</si>
  <si>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</si>
  <si>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</si>
  <si>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</si>
  <si>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</si>
  <si>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</si>
  <si>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</si>
  <si>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</si>
  <si>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</si>
  <si>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</si>
  <si>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</si>
  <si>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</si>
  <si>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</si>
  <si>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</si>
  <si>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</si>
  <si>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</si>
  <si>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</si>
  <si>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</si>
  <si>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</si>
  <si>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</si>
  <si>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</si>
  <si>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</si>
  <si>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</si>
  <si>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</si>
  <si>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</si>
  <si>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</si>
  <si>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</si>
  <si>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</si>
  <si>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</si>
  <si>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</si>
  <si>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</si>
  <si>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</si>
  <si>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</si>
  <si>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</si>
  <si>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</si>
  <si>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</si>
  <si>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</si>
  <si>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</si>
  <si>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</si>
  <si>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</si>
  <si>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</si>
  <si>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</si>
  <si>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</si>
  <si>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</si>
  <si>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</si>
  <si>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</si>
  <si>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</si>
  <si>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</si>
  <si>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</si>
  <si>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</si>
  <si>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</si>
  <si>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</si>
  <si>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</si>
  <si>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</si>
  <si>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</si>
  <si>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</si>
  <si>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</si>
  <si>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</si>
  <si>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</si>
  <si>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</si>
  <si>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</si>
  <si>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</si>
  <si>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</si>
  <si>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</si>
  <si>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</si>
  <si>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</si>
  <si>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</si>
  <si>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</si>
  <si>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</si>
  <si>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</si>
  <si>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</si>
  <si>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</si>
  <si>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</si>
  <si>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</si>
  <si>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</si>
  <si>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</si>
  <si>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</si>
  <si>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</si>
  <si>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</si>
  <si>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</si>
  <si>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</si>
  <si>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</si>
  <si>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</si>
  <si>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</si>
  <si>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</si>
  <si>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</si>
  <si>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</si>
  <si>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</si>
  <si>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</si>
  <si>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</si>
  <si>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</si>
  <si>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</si>
  <si>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</si>
  <si>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</si>
  <si>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</si>
  <si>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</si>
  <si>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</si>
  <si>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</si>
  <si>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</si>
  <si>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</si>
  <si>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</si>
  <si>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</si>
  <si>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</si>
  <si>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</si>
  <si>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</si>
  <si>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</si>
  <si>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</si>
  <si>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</si>
  <si>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</si>
  <si>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</si>
  <si>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</si>
  <si>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</si>
  <si>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</si>
  <si>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</si>
  <si>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</si>
  <si>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</si>
  <si>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</si>
  <si>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</si>
  <si>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</si>
  <si>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</si>
  <si>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</si>
  <si>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</si>
  <si>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</si>
  <si>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</si>
  <si>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</si>
  <si>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</si>
  <si>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</si>
  <si>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</si>
  <si>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</si>
  <si>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</si>
  <si>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</si>
  <si>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</si>
  <si>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</si>
  <si>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</si>
  <si>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</si>
  <si>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</si>
  <si>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</si>
  <si>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</si>
  <si>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</si>
  <si>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</si>
  <si>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</si>
  <si>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</si>
  <si>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</si>
  <si>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</si>
  <si>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</si>
  <si>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</si>
  <si>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</si>
  <si>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</si>
  <si>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</si>
  <si>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</si>
  <si>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</si>
  <si>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</si>
  <si>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</si>
  <si>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</si>
  <si>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</si>
  <si>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</si>
  <si>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</si>
  <si>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</si>
  <si>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</si>
  <si>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</si>
  <si>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</si>
  <si>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</si>
  <si>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</si>
  <si>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</si>
  <si>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</si>
  <si>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</si>
  <si>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</si>
  <si>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</si>
  <si>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</si>
  <si>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</si>
  <si>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</si>
  <si>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</si>
  <si>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</si>
  <si>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</si>
  <si>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</si>
  <si>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</si>
  <si>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</si>
  <si>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</si>
  <si>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</si>
  <si>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</si>
  <si>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</si>
  <si>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</si>
  <si>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</si>
  <si>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</si>
  <si>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</si>
  <si>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</si>
  <si>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</si>
  <si>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</si>
  <si>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</si>
  <si>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</si>
  <si>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</si>
  <si>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</si>
  <si>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</si>
  <si>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</si>
  <si>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</si>
  <si>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</si>
  <si>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</si>
  <si>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</si>
  <si>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</si>
  <si>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</si>
  <si>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</si>
  <si>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</si>
  <si>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</si>
  <si>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</si>
  <si>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</si>
  <si>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</si>
  <si>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</si>
  <si>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</si>
  <si>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</si>
  <si>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</si>
  <si>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</si>
  <si>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</si>
  <si>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</si>
  <si>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</si>
  <si>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</si>
  <si>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</si>
  <si>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</si>
  <si>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</si>
  <si>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</si>
  <si>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</si>
  <si>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</si>
  <si>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</si>
  <si>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</si>
  <si>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</si>
  <si>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</si>
  <si>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</si>
  <si>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</si>
  <si>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</si>
  <si>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</si>
  <si>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</si>
  <si>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</si>
  <si>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</si>
  <si>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</si>
  <si>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</si>
  <si>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</si>
  <si>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</si>
  <si>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</si>
  <si>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</si>
  <si>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</si>
  <si>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</si>
  <si>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</si>
  <si>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</si>
  <si>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</si>
  <si>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</si>
  <si>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</si>
  <si>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</si>
  <si>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</si>
  <si>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</si>
  <si>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</si>
  <si>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</si>
  <si>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</si>
  <si>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</si>
  <si>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</si>
  <si>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</si>
  <si>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</si>
  <si>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</si>
  <si>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</si>
  <si>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</si>
  <si>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</si>
  <si>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</si>
  <si>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</si>
  <si>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</si>
  <si>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</si>
  <si>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</si>
  <si>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</si>
  <si>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</si>
  <si>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</si>
  <si>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</si>
  <si>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</si>
  <si>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</si>
  <si>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</si>
  <si>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</si>
  <si>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</si>
  <si>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</si>
  <si>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</si>
  <si>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</si>
  <si>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</si>
  <si>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</si>
  <si>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</si>
  <si>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</si>
  <si>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</si>
  <si>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</si>
  <si>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</si>
  <si>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</si>
  <si>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</si>
  <si>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</si>
  <si>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</si>
  <si>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</si>
  <si>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</si>
  <si>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</si>
  <si>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</si>
  <si>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</si>
  <si>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</si>
  <si>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</si>
  <si>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</si>
  <si>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</si>
  <si>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</si>
  <si>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</si>
  <si>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</si>
  <si>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</si>
  <si>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</si>
  <si>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</si>
  <si>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</si>
  <si>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</si>
  <si>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</si>
  <si>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</si>
  <si>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</si>
  <si>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</si>
  <si>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</si>
  <si>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</si>
  <si>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</si>
  <si>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</si>
  <si>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</si>
  <si>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</si>
  <si>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</si>
  <si>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</si>
  <si>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</si>
  <si>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</si>
  <si>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</si>
  <si>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</si>
  <si>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</si>
  <si>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</si>
  <si>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</si>
  <si>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</si>
  <si>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</si>
  <si>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</si>
  <si>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</si>
  <si>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</si>
  <si>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</si>
  <si>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</si>
  <si>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</si>
  <si>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</si>
  <si>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</si>
  <si>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</si>
  <si>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</si>
  <si>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</si>
  <si>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</si>
  <si>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</si>
  <si>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</si>
  <si>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</si>
  <si>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</si>
  <si>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</si>
  <si>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</si>
  <si>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</si>
  <si>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</si>
  <si>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</si>
  <si>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</si>
  <si>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</si>
  <si>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</si>
  <si>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</si>
  <si>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</si>
  <si>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</si>
  <si>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</si>
  <si>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</si>
  <si>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</si>
  <si>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</si>
  <si>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</si>
  <si>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</si>
  <si>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</si>
  <si>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</si>
  <si>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</si>
  <si>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</si>
  <si>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</si>
  <si>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</si>
  <si>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</si>
  <si>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</si>
  <si>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</si>
  <si>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</si>
  <si>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</si>
  <si>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</si>
  <si>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</si>
  <si>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</si>
  <si>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</si>
  <si>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</si>
  <si>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</si>
  <si>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</si>
  <si>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</si>
  <si>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</si>
  <si>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</si>
  <si>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</si>
  <si>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</si>
  <si>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</si>
  <si>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</si>
  <si>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</si>
  <si>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</si>
  <si>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</si>
  <si>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</si>
  <si>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</si>
  <si>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</si>
  <si>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</si>
  <si>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</si>
  <si>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</si>
  <si>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</si>
  <si>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</si>
  <si>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</si>
  <si>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</si>
  <si>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</si>
  <si>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</si>
  <si>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</si>
  <si>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</si>
  <si>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</si>
  <si>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</si>
  <si>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</si>
  <si>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</si>
  <si>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</si>
  <si>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</si>
  <si>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</si>
  <si>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</si>
  <si>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</si>
  <si>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</si>
  <si>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</si>
  <si>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</si>
  <si>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</si>
  <si>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</si>
  <si>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</si>
  <si>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</si>
  <si>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</si>
  <si>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</si>
  <si>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</si>
  <si>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</si>
  <si>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</si>
  <si>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</si>
  <si>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</si>
  <si>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</si>
  <si>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</si>
  <si>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</si>
  <si>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</si>
  <si>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</si>
  <si>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</si>
  <si>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</si>
  <si>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</si>
  <si>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</si>
  <si>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</si>
  <si>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</si>
  <si>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</si>
  <si>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</si>
  <si>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</si>
  <si>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</si>
  <si>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</si>
  <si>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</si>
  <si>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</si>
  <si>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</si>
  <si>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</si>
  <si>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</si>
  <si>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</si>
  <si>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</si>
  <si>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</si>
  <si>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</si>
  <si>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</si>
  <si>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</si>
  <si>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</si>
  <si>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</si>
  <si>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</si>
  <si>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</si>
  <si>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</si>
  <si>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</si>
  <si>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</si>
  <si>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</si>
  <si>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</si>
  <si>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</si>
  <si>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</si>
  <si>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</si>
  <si>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</si>
  <si>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</si>
  <si>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</si>
  <si>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</si>
  <si>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</si>
  <si>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</si>
  <si>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</si>
  <si>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</si>
  <si>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</si>
  <si>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</si>
  <si>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</si>
  <si>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</si>
  <si>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</si>
  <si>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</si>
  <si>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</si>
  <si>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</si>
  <si>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</si>
  <si>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</si>
  <si>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</si>
  <si>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</si>
  <si>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</si>
  <si>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</si>
  <si>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</si>
  <si>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</si>
  <si>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</si>
  <si>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</si>
  <si>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</si>
  <si>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</si>
  <si>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</si>
  <si>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</si>
  <si>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</si>
  <si>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</si>
  <si>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</si>
  <si>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</si>
  <si>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</si>
  <si>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</si>
  <si>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</si>
  <si>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</si>
  <si>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</si>
  <si>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</si>
  <si>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</si>
  <si>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</si>
  <si>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</si>
  <si>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</si>
  <si>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</si>
  <si>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</si>
  <si>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</si>
  <si>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</si>
  <si>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</si>
  <si>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</si>
  <si>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</si>
  <si>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</si>
  <si>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</si>
  <si>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</si>
  <si>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</si>
  <si>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</si>
  <si>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</si>
  <si>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</si>
  <si>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</si>
  <si>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</si>
  <si>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</si>
  <si>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</si>
  <si>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</si>
  <si>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</si>
  <si>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</si>
  <si>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</si>
  <si>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</si>
  <si>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</si>
  <si>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</si>
  <si>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</si>
  <si>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</si>
  <si>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</si>
  <si>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</si>
  <si>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</si>
  <si>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</si>
  <si>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</si>
  <si>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</si>
  <si>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</si>
  <si>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</si>
  <si>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</si>
  <si>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</si>
  <si>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</si>
  <si>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</si>
  <si>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</si>
  <si>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</si>
  <si>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</si>
  <si>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</si>
  <si>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</si>
  <si>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</si>
  <si>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</si>
  <si>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</si>
  <si>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</si>
  <si>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</si>
  <si>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</si>
  <si>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</si>
  <si>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</si>
  <si>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</si>
  <si>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</si>
  <si>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</si>
  <si>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</si>
  <si>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</si>
  <si>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</si>
  <si>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</si>
  <si>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</si>
  <si>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</si>
  <si>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</si>
  <si>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</si>
  <si>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</si>
  <si>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</si>
  <si>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</si>
  <si>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</si>
  <si>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</si>
  <si>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</si>
  <si>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</si>
  <si>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</si>
  <si>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</si>
  <si>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</si>
  <si>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</si>
  <si>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</si>
  <si>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</si>
  <si>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</si>
  <si>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</si>
  <si>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</si>
  <si>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</si>
  <si>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</si>
  <si>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</si>
  <si>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</si>
  <si>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</si>
  <si>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</si>
  <si>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</si>
  <si>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</si>
  <si>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</si>
  <si>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</si>
  <si>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</si>
  <si>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</si>
  <si>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</si>
  <si>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</si>
  <si>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</si>
  <si>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</si>
  <si>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</si>
  <si>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</si>
  <si>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</si>
  <si>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</si>
  <si>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</si>
  <si>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</si>
  <si>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</si>
  <si>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</si>
  <si>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</si>
  <si>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</si>
  <si>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</si>
  <si>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</si>
  <si>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</si>
  <si>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</si>
  <si>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</si>
  <si>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</si>
  <si>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</si>
  <si>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</si>
  <si>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</si>
  <si>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</si>
  <si>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</si>
  <si>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</si>
  <si>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</si>
  <si>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</si>
  <si>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</si>
  <si>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</si>
  <si>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</si>
  <si>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</si>
  <si>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</si>
  <si>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</si>
  <si>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</si>
  <si>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</si>
  <si>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</si>
  <si>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</si>
  <si>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</si>
  <si>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</si>
  <si>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</si>
  <si>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</si>
  <si>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</si>
  <si>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</si>
  <si>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</si>
  <si>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</si>
  <si>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</si>
  <si>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</si>
  <si>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</si>
  <si>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</si>
  <si>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</si>
  <si>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</si>
  <si>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</si>
  <si>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</si>
  <si>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</si>
  <si>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</si>
  <si>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</si>
  <si>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</si>
  <si>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</si>
  <si>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</si>
  <si>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</si>
  <si>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</si>
  <si>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</si>
  <si>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</si>
  <si>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</si>
  <si>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</si>
  <si>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</si>
  <si>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</si>
  <si>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</si>
  <si>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</si>
  <si>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</si>
  <si>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</si>
  <si>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</si>
  <si>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</si>
  <si>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</si>
  <si>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</si>
  <si>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</si>
  <si>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</si>
  <si>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</si>
  <si>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</si>
  <si>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</si>
  <si>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</si>
  <si>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</si>
  <si>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</si>
  <si>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</si>
  <si>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</si>
  <si>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</si>
  <si>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</si>
  <si>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</si>
  <si>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</si>
  <si>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</si>
  <si>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</si>
  <si>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</si>
  <si>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</si>
  <si>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</si>
  <si>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</si>
  <si>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</si>
  <si>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</si>
  <si>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</si>
  <si>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</si>
  <si>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</si>
  <si>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</si>
  <si>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</si>
  <si>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</si>
  <si>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</si>
  <si>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</si>
  <si>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</si>
  <si>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</si>
  <si>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</si>
  <si>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</si>
  <si>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</si>
  <si>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</si>
  <si>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</si>
  <si>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</si>
  <si>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</si>
  <si>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</si>
  <si>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</si>
  <si>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</si>
  <si>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</si>
  <si>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</si>
  <si>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</si>
  <si>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</si>
  <si>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</si>
  <si>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</si>
  <si>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</si>
  <si>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</si>
  <si>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</si>
  <si>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</si>
  <si>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</si>
  <si>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</si>
  <si>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</si>
  <si>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</si>
  <si>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</si>
  <si>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</si>
  <si>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</si>
  <si>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</si>
  <si>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</si>
  <si>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</si>
  <si>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</si>
  <si>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</si>
  <si>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</si>
  <si>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</si>
  <si>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</si>
  <si>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</si>
  <si>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</si>
  <si>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</si>
  <si>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</si>
  <si>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</si>
  <si>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</si>
  <si>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</si>
  <si>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</si>
  <si>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</si>
  <si>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</si>
  <si>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</si>
  <si>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</si>
  <si>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</si>
  <si>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</si>
  <si>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</si>
  <si>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</si>
  <si>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</si>
  <si>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</si>
  <si>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</si>
  <si>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</si>
  <si>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</si>
  <si>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</si>
  <si>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</si>
  <si>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</si>
  <si>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</si>
  <si>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</si>
  <si>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</si>
  <si>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</si>
  <si>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</si>
  <si>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</si>
  <si>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</si>
  <si>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</si>
  <si>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</si>
  <si>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</si>
  <si>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</si>
  <si>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</si>
  <si>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</si>
  <si>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</si>
  <si>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</si>
  <si>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</si>
  <si>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</si>
  <si>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</si>
  <si>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</si>
  <si>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</si>
  <si>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</si>
  <si>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</si>
  <si>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</si>
  <si>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</si>
  <si>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</si>
  <si>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</si>
  <si>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</si>
  <si>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</si>
  <si>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</si>
  <si>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</si>
  <si>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</si>
  <si>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</si>
  <si>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</si>
  <si>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</si>
  <si>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</si>
  <si>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</si>
  <si>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</si>
  <si>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</si>
  <si>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</si>
  <si>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</si>
  <si>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</si>
  <si>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</si>
  <si>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</si>
  <si>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</si>
  <si>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</si>
  <si>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</si>
  <si>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</si>
  <si>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</si>
  <si>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</si>
  <si>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</si>
  <si>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</si>
  <si>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</si>
  <si>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</si>
  <si>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</si>
  <si>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</si>
  <si>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</si>
  <si>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</si>
  <si>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</si>
  <si>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</si>
  <si>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</si>
  <si>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</si>
  <si>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</si>
  <si>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</si>
  <si>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</si>
  <si>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</si>
  <si>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</si>
  <si>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</si>
  <si>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</si>
  <si>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</si>
  <si>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</si>
  <si>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</si>
  <si>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</si>
  <si>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</si>
  <si>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</si>
  <si>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</si>
  <si>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</si>
  <si>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</si>
  <si>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</si>
  <si>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</si>
  <si>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</si>
  <si>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</si>
  <si>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</si>
  <si>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</si>
  <si>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</si>
  <si>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</si>
  <si>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</si>
  <si>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</si>
  <si>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</si>
  <si>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</si>
  <si>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</si>
  <si>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</si>
  <si>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</si>
  <si>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</si>
  <si>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</si>
  <si>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</si>
  <si>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</si>
  <si>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</si>
  <si>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</si>
  <si>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</si>
  <si>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</si>
  <si>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</si>
  <si>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</si>
  <si>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</si>
  <si>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</si>
  <si>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</si>
  <si>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</si>
  <si>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</si>
  <si>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</si>
  <si>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</si>
  <si>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</si>
  <si>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</si>
  <si>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</si>
  <si>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</si>
  <si>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</si>
  <si>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</si>
  <si>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</si>
  <si>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</si>
  <si>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</si>
  <si>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</si>
  <si>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</si>
  <si>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</si>
  <si>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</si>
  <si>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</si>
  <si>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</si>
  <si>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</si>
  <si>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</si>
  <si>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</si>
  <si>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</si>
  <si>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</si>
  <si>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</si>
  <si>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</si>
  <si>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</si>
  <si>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</si>
  <si>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</si>
  <si>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</si>
  <si>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</si>
  <si>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</si>
  <si>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</si>
  <si>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</si>
  <si>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</si>
  <si>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</si>
  <si>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</si>
  <si>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</si>
  <si>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</si>
  <si>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</si>
  <si>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</si>
  <si>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</si>
  <si>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</si>
  <si>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</si>
  <si>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</si>
  <si>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</si>
  <si>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</si>
  <si>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</si>
  <si>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</si>
  <si>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</si>
  <si>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</si>
  <si>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</si>
  <si>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</si>
  <si>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</si>
  <si>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</si>
  <si>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</si>
  <si>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</si>
  <si>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</si>
  <si>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</si>
  <si>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</si>
  <si>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</si>
  <si>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</si>
  <si>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</si>
  <si>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</si>
  <si>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</si>
  <si>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</si>
  <si>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</si>
  <si>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</si>
  <si>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</si>
  <si>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</si>
  <si>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</si>
  <si>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</si>
  <si>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</si>
  <si>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</si>
  <si>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</si>
  <si>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</si>
  <si>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</si>
  <si>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</si>
  <si>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</si>
  <si>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</si>
  <si>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</si>
  <si>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</si>
  <si>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</si>
  <si>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</si>
  <si>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</si>
  <si>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</si>
  <si>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</si>
  <si>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</si>
  <si>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</si>
  <si>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</si>
  <si>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</si>
  <si>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</si>
  <si>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</si>
  <si>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</si>
  <si>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</si>
  <si>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</si>
  <si>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</si>
  <si>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</si>
  <si>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</si>
  <si>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</si>
  <si>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</si>
  <si>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</si>
  <si>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</si>
  <si>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</si>
  <si>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</si>
  <si>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</si>
  <si>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</si>
  <si>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</si>
  <si>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</si>
  <si>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</si>
  <si>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</si>
  <si>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</si>
  <si>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</si>
  <si>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</si>
  <si>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</si>
  <si>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</si>
  <si>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</si>
  <si>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</si>
  <si>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</si>
  <si>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</si>
  <si>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</si>
  <si>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</si>
  <si>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</si>
  <si>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</si>
  <si>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</si>
  <si>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</si>
  <si>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</si>
  <si>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</si>
  <si>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</si>
  <si>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</si>
  <si>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</si>
  <si>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</si>
  <si>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</si>
  <si>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</si>
  <si>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</si>
  <si>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</si>
  <si>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</si>
  <si>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</si>
  <si>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</si>
  <si>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</si>
  <si>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</si>
  <si>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</si>
  <si>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</si>
  <si>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</si>
  <si>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</si>
  <si>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</si>
  <si>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</si>
  <si>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</si>
  <si>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</si>
  <si>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</si>
  <si>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</si>
  <si>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</si>
  <si>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</si>
  <si>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</si>
  <si>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</si>
  <si>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</si>
  <si>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</si>
  <si>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</si>
  <si>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</si>
  <si>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</si>
  <si>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</si>
  <si>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</si>
  <si>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</si>
  <si>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</si>
  <si>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</si>
  <si>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</si>
  <si>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</si>
  <si>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</si>
  <si>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</si>
  <si>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</si>
  <si>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</si>
  <si>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</si>
  <si>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</si>
  <si>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</si>
  <si>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</si>
  <si>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</si>
  <si>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</si>
  <si>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</si>
  <si>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</si>
  <si>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</si>
  <si>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</si>
  <si>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</si>
  <si>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</si>
  <si>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</si>
  <si>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</si>
  <si>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</si>
  <si>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</si>
  <si>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</si>
  <si>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</si>
  <si>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</si>
  <si>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</si>
  <si>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</si>
  <si>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</si>
  <si>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</si>
  <si>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</si>
  <si>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</si>
  <si>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</si>
  <si>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</si>
  <si>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</si>
  <si>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</si>
  <si>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</si>
  <si>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</si>
  <si>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</si>
  <si>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</si>
  <si>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</si>
  <si>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</si>
  <si>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</si>
  <si>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</si>
  <si>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</si>
  <si>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</si>
  <si>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</si>
  <si>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</si>
  <si>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</si>
  <si>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</si>
  <si>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</si>
  <si>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</si>
  <si>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</si>
  <si>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</si>
  <si>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</si>
  <si>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</si>
  <si>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</si>
  <si>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</si>
  <si>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</si>
  <si>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</si>
  <si>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</si>
  <si>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</si>
  <si>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</si>
  <si>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</si>
  <si>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</si>
  <si>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</si>
  <si>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</si>
  <si>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</si>
  <si>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</si>
  <si>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</si>
  <si>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</si>
  <si>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</si>
  <si>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</si>
  <si>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</si>
  <si>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</si>
  <si>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</si>
  <si>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</si>
  <si>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</si>
  <si>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</si>
  <si>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</si>
  <si>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</si>
  <si>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</si>
  <si>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</si>
  <si>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</si>
  <si>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</si>
  <si>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</si>
  <si>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</si>
  <si>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</si>
  <si>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</si>
  <si>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</si>
  <si>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</si>
  <si>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</si>
  <si>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</si>
  <si>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</si>
  <si>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</si>
  <si>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</si>
  <si>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</si>
  <si>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</si>
  <si>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</si>
  <si>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</si>
  <si>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</si>
  <si>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</si>
  <si>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</si>
  <si>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</si>
  <si>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</si>
  <si>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</si>
  <si>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</si>
  <si>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</si>
  <si>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</si>
  <si>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</si>
  <si>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</si>
  <si>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</si>
  <si>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</si>
  <si>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</si>
  <si>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</si>
  <si>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</si>
  <si>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</si>
  <si>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</si>
  <si>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</si>
  <si>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</si>
  <si>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</si>
  <si>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</si>
  <si>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</si>
  <si>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</si>
  <si>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</si>
  <si>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</si>
  <si>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</si>
  <si>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</si>
  <si>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</si>
  <si>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</si>
  <si>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</si>
  <si>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</si>
  <si>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</si>
  <si>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</si>
  <si>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</si>
  <si>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</si>
  <si>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</si>
  <si>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</si>
  <si>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</si>
  <si>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</si>
  <si>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</si>
  <si>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</si>
  <si>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</si>
  <si>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</si>
  <si>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</si>
  <si>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</si>
  <si>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</si>
  <si>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</si>
  <si>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</si>
  <si>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</si>
  <si>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</si>
  <si>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</si>
  <si>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</si>
  <si>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</si>
  <si>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</si>
  <si>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</si>
  <si>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</si>
  <si>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</si>
  <si>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</si>
  <si>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</si>
  <si>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</si>
  <si>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</si>
  <si>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</si>
  <si>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</si>
  <si>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</si>
  <si>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</si>
  <si>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</si>
  <si>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</si>
  <si>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</si>
  <si>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</si>
  <si>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</si>
  <si>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</si>
  <si>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</si>
  <si>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</si>
  <si>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</si>
  <si>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</si>
  <si>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</si>
  <si>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</si>
  <si>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</si>
  <si>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</si>
  <si>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</si>
  <si>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</si>
  <si>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</si>
  <si>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</si>
  <si>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</si>
  <si>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</si>
  <si>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</si>
  <si>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</si>
  <si>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</si>
  <si>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</si>
  <si>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</si>
  <si>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</si>
  <si>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</si>
  <si>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</si>
  <si>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</si>
  <si>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</si>
  <si>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</si>
  <si>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</si>
  <si>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</si>
  <si>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</si>
  <si>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</si>
  <si>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</si>
  <si>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</si>
  <si>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</si>
  <si>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</si>
  <si>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</si>
  <si>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</si>
  <si>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</si>
  <si>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</si>
  <si>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</si>
  <si>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</si>
  <si>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</si>
  <si>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</si>
  <si>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</si>
  <si>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</si>
  <si>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</si>
  <si>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</si>
  <si>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</si>
  <si>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</si>
  <si>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</si>
  <si>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</si>
  <si>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</si>
  <si>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</si>
  <si>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</si>
  <si>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</si>
  <si>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</si>
  <si>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</si>
  <si>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</si>
  <si>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</si>
  <si>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</si>
  <si>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</si>
  <si>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</si>
  <si>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</si>
  <si>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</si>
  <si>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</si>
  <si>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</si>
  <si>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</si>
  <si>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</si>
  <si>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</si>
  <si>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</si>
  <si>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</si>
  <si>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</si>
  <si>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</si>
  <si>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</si>
  <si>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</si>
  <si>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</si>
  <si>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</si>
  <si>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</si>
  <si>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</si>
  <si>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</si>
  <si>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</si>
  <si>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</si>
  <si>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</si>
  <si>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</si>
  <si>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</si>
  <si>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</si>
  <si>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</si>
  <si>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</si>
  <si>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</si>
  <si>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</si>
  <si>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</si>
  <si>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</si>
  <si>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</si>
  <si>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</si>
  <si>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</si>
  <si>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</si>
  <si>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</si>
  <si>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</si>
  <si>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</si>
  <si>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</si>
  <si>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</si>
  <si>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</si>
  <si>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</si>
  <si>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</si>
  <si>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</si>
  <si>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</si>
  <si>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</si>
  <si>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</si>
  <si>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</si>
  <si>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</si>
  <si>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</si>
  <si>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</si>
  <si>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</si>
  <si>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</si>
  <si>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</si>
  <si>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</si>
  <si>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</si>
  <si>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</si>
  <si>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</si>
  <si>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</si>
  <si>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</si>
  <si>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</si>
  <si>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</si>
  <si>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</si>
  <si>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</si>
  <si>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</si>
  <si>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</si>
  <si>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</si>
  <si>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</si>
  <si>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</si>
  <si>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</si>
  <si>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</si>
  <si>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</si>
  <si>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</si>
  <si>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</si>
  <si>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</si>
  <si>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</si>
  <si>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</si>
  <si>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</si>
  <si>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</si>
  <si>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</si>
  <si>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</si>
  <si>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</si>
  <si>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</si>
  <si>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</si>
  <si>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</si>
  <si>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</si>
  <si>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</si>
  <si>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</si>
  <si>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</si>
  <si>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</si>
  <si>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</si>
  <si>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</si>
  <si>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</si>
  <si>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</si>
  <si>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</si>
  <si>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</si>
  <si>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</si>
  <si>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</si>
  <si>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</si>
  <si>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</si>
  <si>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</si>
  <si>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</si>
  <si>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</si>
  <si>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</si>
  <si>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</si>
  <si>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</si>
  <si>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</si>
  <si>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</si>
  <si>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</si>
  <si>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</si>
  <si>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</si>
  <si>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</si>
  <si>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</si>
  <si>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</si>
  <si>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</si>
  <si>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</si>
  <si>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</si>
  <si>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</si>
  <si>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</si>
  <si>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</si>
  <si>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</si>
  <si>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</si>
  <si>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</si>
  <si>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</si>
  <si>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</si>
  <si>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</si>
  <si>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</si>
  <si>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</si>
  <si>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</si>
  <si>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</si>
  <si>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</si>
  <si>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</si>
  <si>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</si>
  <si>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</si>
  <si>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</si>
  <si>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</si>
  <si>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</si>
  <si>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</si>
  <si>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</si>
  <si>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</si>
  <si>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</si>
  <si>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</si>
  <si>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</si>
  <si>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</si>
  <si>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</si>
  <si>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</si>
  <si>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</si>
  <si>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</si>
  <si>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</si>
  <si>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</si>
  <si>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</si>
  <si>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</si>
  <si>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</si>
  <si>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</si>
  <si>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</si>
  <si>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</si>
  <si>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</si>
  <si>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</si>
  <si>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</si>
  <si>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</si>
  <si>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</si>
  <si>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</si>
  <si>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</si>
  <si>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</si>
  <si>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</si>
  <si>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</si>
  <si>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</si>
  <si>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</si>
  <si>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</si>
  <si>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</si>
  <si>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</si>
  <si>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</si>
  <si>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</si>
  <si>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</si>
  <si>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</si>
  <si>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</si>
  <si>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</si>
  <si>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</si>
  <si>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</si>
  <si>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</si>
  <si>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</si>
  <si>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</si>
  <si>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</si>
  <si>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</si>
  <si>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</si>
  <si>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</si>
  <si>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</si>
  <si>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</si>
  <si>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</si>
  <si>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</si>
  <si>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</si>
  <si>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</si>
  <si>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</si>
  <si>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</si>
  <si>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</si>
  <si>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</si>
  <si>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</si>
  <si>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</si>
  <si>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</si>
  <si>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</si>
  <si>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</si>
  <si>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</si>
  <si>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</si>
  <si>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</si>
  <si>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</si>
  <si>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</si>
  <si>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</si>
  <si>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</si>
  <si>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</si>
  <si>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</si>
  <si>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</si>
  <si>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</si>
  <si>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</si>
  <si>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</si>
  <si>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</si>
  <si>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</si>
  <si>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</si>
  <si>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</si>
  <si>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</si>
  <si>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</si>
  <si>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</si>
  <si>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</si>
  <si>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</si>
  <si>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</si>
  <si>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</si>
  <si>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</si>
  <si>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</si>
  <si>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</si>
  <si>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</si>
  <si>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</si>
  <si>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</si>
  <si>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</si>
  <si>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</si>
  <si>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</si>
  <si>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</si>
  <si>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</si>
  <si>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</si>
  <si>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</si>
  <si>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</si>
  <si>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</si>
  <si>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</si>
  <si>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</si>
  <si>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</si>
  <si>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</si>
  <si>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</si>
  <si>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</si>
  <si>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</si>
  <si>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</si>
  <si>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</si>
  <si>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</si>
  <si>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</si>
  <si>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</si>
  <si>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</si>
  <si>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</si>
  <si>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</si>
  <si>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</si>
  <si>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</si>
  <si>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</si>
  <si>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</si>
  <si>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</si>
  <si>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</si>
  <si>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</si>
  <si>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</si>
  <si>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</si>
  <si>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</si>
  <si>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</si>
  <si>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</si>
  <si>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</si>
  <si>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</si>
  <si>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</si>
  <si>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</si>
  <si>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</si>
  <si>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</si>
  <si>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</si>
  <si>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</si>
  <si>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</si>
  <si>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</si>
  <si>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</si>
  <si>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</si>
  <si>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</si>
  <si>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</si>
  <si>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</si>
  <si>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</si>
  <si>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</si>
  <si>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</si>
  <si>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</si>
  <si>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</si>
  <si>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</si>
  <si>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</si>
  <si>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</si>
  <si>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</si>
  <si>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</si>
  <si>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</si>
  <si>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</si>
  <si>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</si>
  <si>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</si>
  <si>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</si>
  <si>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</si>
  <si>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</si>
  <si>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</si>
  <si>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</si>
  <si>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</si>
  <si>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</si>
  <si>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</si>
  <si>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</si>
  <si>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</si>
  <si>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</si>
  <si>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</si>
  <si>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</si>
  <si>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</si>
  <si>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</si>
  <si>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</si>
  <si>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</si>
  <si>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</si>
  <si>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</si>
  <si>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</si>
  <si>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</si>
  <si>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</si>
  <si>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</si>
  <si>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</si>
  <si>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</si>
  <si>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</si>
  <si>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</si>
  <si>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</si>
  <si>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</si>
  <si>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</si>
  <si>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</si>
  <si>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</si>
  <si>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</si>
  <si>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</si>
  <si>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</si>
  <si>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</si>
  <si>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</si>
  <si>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</si>
  <si>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</si>
  <si>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</si>
  <si>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</si>
  <si>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</si>
  <si>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</si>
  <si>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</si>
  <si>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</si>
  <si>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</si>
  <si>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</si>
  <si>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</si>
  <si>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</si>
  <si>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</si>
  <si>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</si>
  <si>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</si>
  <si>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</si>
  <si>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</si>
  <si>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</si>
  <si>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</si>
  <si>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</si>
  <si>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</si>
  <si>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</si>
  <si>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</si>
  <si>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</si>
  <si>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</si>
  <si>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</si>
  <si>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</si>
  <si>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</si>
  <si>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</si>
  <si>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</si>
  <si>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</si>
  <si>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</si>
  <si>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</si>
  <si>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</si>
  <si>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</si>
  <si>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</si>
  <si>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</si>
  <si>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</si>
  <si>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</si>
  <si>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</si>
  <si>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</si>
  <si>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</si>
  <si>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</si>
  <si>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</si>
  <si>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</si>
  <si>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</si>
  <si>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</si>
  <si>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</si>
  <si>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</si>
  <si>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</si>
  <si>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</si>
  <si>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</si>
  <si>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</si>
  <si>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</si>
  <si>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</si>
  <si>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</si>
  <si>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</si>
  <si>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</si>
  <si>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</si>
  <si>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</si>
  <si>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</si>
  <si>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</si>
  <si>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</si>
  <si>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</si>
  <si>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</si>
  <si>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</si>
  <si>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</si>
  <si>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</si>
  <si>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</si>
  <si>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</si>
  <si>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</si>
  <si>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</si>
  <si>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</si>
  <si>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</si>
  <si>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</si>
  <si>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</si>
  <si>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</si>
  <si>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</si>
  <si>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</si>
  <si>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</si>
  <si>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</si>
  <si>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</si>
  <si>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</si>
  <si>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</si>
  <si>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</si>
  <si>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</si>
  <si>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</si>
  <si>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</si>
  <si>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</si>
  <si>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</si>
  <si>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</si>
  <si>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</si>
  <si>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</si>
  <si>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</si>
  <si>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</si>
  <si>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</si>
  <si>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</si>
  <si>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</si>
  <si>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</si>
  <si>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</si>
  <si>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</si>
  <si>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</si>
  <si>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</si>
  <si>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</si>
  <si>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</si>
  <si>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</si>
  <si>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</si>
  <si>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</si>
  <si>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</si>
  <si>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</si>
  <si>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</si>
  <si>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</si>
  <si>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</si>
  <si>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</si>
  <si>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</si>
  <si>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</si>
  <si>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</si>
  <si>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</si>
  <si>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</si>
  <si>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</si>
  <si>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</si>
  <si>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</si>
  <si>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</si>
  <si>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</si>
  <si>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</si>
  <si>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</si>
  <si>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</si>
  <si>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</si>
  <si>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</si>
  <si>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</si>
  <si>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</si>
  <si>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</si>
  <si>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</si>
  <si>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</si>
  <si>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</si>
  <si>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</si>
  <si>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</si>
  <si>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</si>
  <si>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</si>
  <si>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</si>
  <si>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</si>
  <si>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</si>
  <si>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</si>
  <si>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</si>
  <si>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</si>
  <si>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</si>
  <si>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</si>
  <si>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</si>
  <si>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</si>
  <si>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</si>
  <si>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</si>
  <si>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</si>
  <si>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</si>
  <si>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</si>
  <si>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</si>
  <si>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</si>
  <si>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</si>
  <si>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</si>
  <si>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</si>
  <si>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</si>
  <si>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</si>
  <si>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</si>
  <si>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</si>
  <si>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</si>
  <si>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</si>
  <si>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</si>
  <si>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</si>
  <si>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</si>
  <si>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</si>
  <si>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</si>
  <si>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</si>
  <si>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</si>
  <si>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</si>
  <si>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</si>
  <si>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</si>
  <si>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</si>
  <si>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</si>
  <si>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</si>
  <si>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</si>
  <si>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</si>
  <si>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</si>
  <si>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</si>
  <si>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</si>
  <si>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</si>
  <si>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</si>
  <si>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</si>
  <si>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</si>
  <si>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</si>
  <si>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</si>
  <si>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</si>
  <si>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</si>
  <si>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</si>
  <si>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</si>
  <si>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</si>
  <si>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</si>
  <si>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</si>
  <si>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</si>
  <si>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</si>
  <si>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</si>
  <si>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</si>
  <si>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</si>
  <si>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</si>
  <si>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</si>
  <si>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</si>
  <si>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</si>
  <si>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</si>
  <si>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</si>
  <si>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</si>
  <si>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</si>
  <si>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</si>
  <si>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</si>
  <si>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</si>
  <si>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</si>
  <si>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</si>
  <si>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</si>
  <si>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</si>
  <si>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</si>
  <si>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</si>
  <si>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</si>
  <si>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</si>
  <si>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</si>
  <si>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</si>
  <si>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</si>
  <si>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</si>
  <si>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</si>
  <si>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</si>
  <si>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</si>
  <si>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</si>
  <si>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</si>
  <si>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</si>
  <si>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</si>
  <si>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</si>
  <si>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</si>
  <si>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</si>
  <si>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</si>
  <si>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</si>
  <si>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</si>
  <si>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</si>
  <si>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</si>
  <si>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</si>
  <si>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</si>
  <si>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</si>
  <si>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</si>
  <si>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</si>
  <si>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</si>
  <si>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</si>
  <si>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</si>
  <si>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</si>
  <si>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</si>
  <si>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</si>
  <si>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</si>
  <si>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</si>
  <si>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</si>
  <si>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</si>
  <si>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</si>
  <si>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</si>
  <si>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</si>
  <si>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</si>
  <si>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</si>
  <si>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</si>
  <si>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</si>
  <si>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</si>
  <si>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</si>
  <si>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</si>
  <si>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</si>
  <si>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</si>
  <si>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</si>
  <si>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</si>
  <si>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</si>
  <si>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</si>
  <si>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</si>
  <si>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</si>
  <si>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</si>
  <si>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</si>
  <si>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</si>
  <si>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</si>
  <si>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</si>
  <si>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</si>
  <si>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</si>
  <si>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</si>
  <si>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</si>
  <si>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</si>
  <si>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</si>
  <si>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</si>
  <si>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</si>
  <si>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</si>
  <si>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</si>
  <si>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</si>
  <si>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</si>
  <si>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</si>
  <si>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</si>
  <si>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</si>
  <si>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</si>
  <si>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</si>
  <si>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</si>
  <si>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</si>
  <si>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</si>
  <si>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</si>
  <si>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</si>
  <si>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</si>
  <si>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</si>
  <si>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</si>
  <si>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</si>
  <si>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</si>
  <si>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</si>
  <si>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</si>
  <si>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</si>
  <si>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</si>
  <si>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</si>
  <si>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</si>
  <si>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</si>
  <si>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</si>
  <si>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</si>
  <si>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</si>
  <si>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</si>
  <si>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</si>
  <si>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</si>
  <si>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</si>
  <si>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</si>
  <si>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</si>
  <si>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</si>
  <si>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</si>
  <si>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</si>
  <si>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</si>
  <si>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</si>
  <si>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</si>
  <si>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</si>
  <si>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</si>
  <si>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</si>
  <si>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</si>
  <si>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</si>
  <si>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</si>
  <si>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</si>
  <si>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</si>
  <si>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</si>
  <si>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</si>
  <si>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</si>
  <si>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</si>
  <si>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</si>
  <si>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</si>
  <si>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</si>
  <si>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</si>
  <si>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</si>
  <si>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</si>
  <si>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</si>
  <si>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</si>
  <si>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</si>
  <si>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</si>
  <si>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</si>
  <si>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</si>
  <si>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</si>
  <si>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</si>
  <si>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</si>
  <si>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</si>
  <si>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</si>
  <si>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</si>
  <si>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</si>
  <si>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</si>
  <si>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</si>
  <si>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</si>
  <si>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</si>
  <si>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</si>
  <si>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</si>
  <si>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</si>
  <si>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</si>
  <si>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</si>
  <si>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</si>
  <si>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</si>
  <si>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</si>
  <si>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</si>
  <si>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</si>
  <si>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</si>
  <si>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</si>
  <si>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</si>
  <si>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</si>
  <si>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</si>
  <si>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</si>
  <si>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</si>
  <si>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</si>
  <si>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</si>
  <si>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</si>
  <si>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</si>
  <si>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</si>
  <si>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</si>
  <si>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</si>
  <si>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</si>
  <si>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</si>
  <si>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</si>
  <si>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</si>
  <si>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</si>
  <si>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</si>
  <si>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</si>
  <si>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</si>
  <si>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</si>
  <si>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</si>
  <si>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</si>
  <si>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</si>
  <si>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</si>
  <si>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</si>
  <si>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</si>
  <si>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</si>
  <si>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</si>
  <si>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</si>
  <si>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</si>
  <si>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</si>
  <si>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</si>
  <si>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</si>
  <si>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</si>
  <si>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</si>
  <si>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</si>
  <si>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</si>
  <si>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</si>
  <si>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</si>
  <si>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</si>
  <si>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</si>
  <si>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</si>
  <si>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</si>
  <si>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</si>
  <si>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</si>
  <si>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</si>
  <si>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</si>
  <si>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</si>
  <si>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</si>
  <si>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</si>
  <si>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</si>
  <si>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</si>
  <si>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</si>
  <si>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</si>
  <si>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</si>
  <si>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</si>
  <si>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</si>
  <si>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</si>
  <si>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</si>
  <si>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</si>
  <si>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</si>
  <si>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</si>
  <si>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</si>
  <si>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</si>
  <si>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</si>
  <si>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</si>
  <si>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</si>
  <si>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</si>
  <si>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</si>
  <si>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</si>
  <si>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</si>
  <si>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</si>
  <si>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</si>
  <si>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</si>
  <si>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</si>
  <si>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</si>
  <si>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</si>
  <si>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</si>
  <si>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</si>
  <si>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</si>
  <si>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</si>
  <si>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</si>
  <si>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</si>
  <si>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</si>
  <si>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</si>
  <si>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</si>
  <si>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</si>
  <si>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</si>
  <si>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</si>
  <si>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</si>
  <si>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</si>
  <si>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</si>
  <si>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</si>
  <si>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</si>
  <si>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</si>
  <si>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</si>
  <si>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</si>
  <si>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</si>
  <si>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</si>
  <si>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</si>
  <si>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</si>
  <si>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</si>
  <si>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</si>
  <si>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</si>
  <si>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</si>
  <si>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</si>
  <si>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</si>
  <si>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</si>
  <si>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</si>
  <si>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</si>
  <si>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</si>
  <si>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</si>
  <si>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</si>
  <si>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</si>
  <si>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</si>
  <si>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</si>
  <si>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</si>
  <si>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</si>
  <si>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</si>
  <si>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</si>
  <si>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</si>
  <si>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</si>
  <si>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</si>
  <si>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</si>
  <si>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</si>
  <si>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</si>
  <si>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</si>
  <si>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</si>
  <si>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</si>
  <si>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</si>
  <si>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</si>
  <si>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</si>
  <si>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</si>
  <si>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</si>
  <si>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</si>
  <si>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</si>
  <si>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</si>
  <si>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</si>
  <si>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</si>
  <si>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</si>
  <si>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</si>
  <si>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</si>
  <si>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</si>
  <si>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</si>
  <si>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</si>
  <si>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</si>
  <si>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</si>
  <si>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</si>
  <si>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</si>
  <si>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</si>
  <si>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</si>
  <si>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</si>
  <si>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</si>
  <si>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</si>
  <si>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</si>
  <si>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</si>
  <si>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</si>
  <si>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</si>
  <si>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</si>
  <si>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</si>
  <si>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</si>
  <si>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</si>
  <si>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</si>
  <si>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</si>
  <si>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</si>
  <si>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</si>
  <si>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</si>
  <si>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</si>
  <si>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</si>
  <si>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</si>
  <si>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</si>
  <si>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</si>
  <si>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</si>
  <si>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</si>
  <si>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</si>
  <si>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</si>
  <si>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</si>
  <si>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</si>
  <si>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</si>
  <si>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</si>
  <si>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</si>
  <si>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</si>
  <si>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</si>
  <si>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</si>
  <si>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</si>
  <si>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</si>
  <si>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</si>
  <si>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</si>
  <si>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</si>
  <si>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</si>
  <si>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</si>
  <si>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</si>
  <si>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</si>
  <si>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</si>
  <si>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</si>
  <si>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</si>
  <si>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</si>
  <si>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</si>
  <si>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</si>
  <si>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</si>
  <si>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</si>
  <si>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</si>
  <si>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</si>
  <si>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</si>
  <si>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</si>
  <si>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</si>
  <si>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</si>
  <si>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</si>
  <si>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</si>
  <si>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</si>
  <si>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</si>
  <si>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</si>
  <si>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</si>
  <si>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</si>
  <si>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</si>
  <si>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</si>
  <si>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</si>
  <si>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</si>
  <si>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</si>
  <si>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</si>
  <si>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</si>
  <si>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</si>
  <si>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</si>
  <si>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</si>
  <si>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</si>
  <si>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</si>
  <si>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</si>
  <si>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</si>
  <si>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</si>
  <si>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</si>
  <si>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</si>
  <si>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</si>
  <si>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</si>
  <si>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</si>
  <si>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</si>
  <si>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</si>
  <si>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</si>
  <si>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</si>
  <si>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</si>
  <si>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</si>
  <si>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</si>
  <si>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</si>
  <si>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</si>
  <si>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</si>
  <si>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</si>
  <si>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</si>
  <si>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</si>
  <si>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</si>
  <si>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</si>
  <si>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</si>
  <si>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</si>
  <si>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</si>
  <si>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</si>
  <si>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</si>
  <si>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</si>
  <si>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</si>
  <si>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</si>
  <si>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</si>
  <si>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</si>
  <si>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</si>
  <si>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</si>
  <si>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</si>
  <si>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</si>
  <si>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</si>
  <si>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</si>
  <si>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</si>
  <si>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</si>
  <si>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</si>
  <si>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</si>
  <si>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</si>
  <si>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</si>
  <si>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</si>
  <si>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</si>
  <si>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</si>
  <si>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</si>
  <si>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</si>
  <si>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</si>
  <si>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</si>
  <si>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</si>
  <si>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</si>
  <si>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</si>
  <si>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</si>
  <si>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</si>
  <si>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</si>
  <si>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</si>
  <si>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</si>
  <si>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</si>
  <si>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</si>
  <si>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</si>
  <si>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</si>
  <si>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</si>
  <si>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</si>
  <si>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</si>
  <si>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</si>
  <si>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</si>
  <si>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</si>
  <si>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</si>
  <si>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</si>
  <si>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</si>
  <si>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</si>
  <si>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</si>
  <si>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</si>
  <si>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</si>
  <si>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</si>
  <si>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</si>
  <si>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</si>
  <si>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</si>
  <si>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</si>
  <si>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</si>
  <si>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</si>
  <si>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</si>
  <si>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</si>
  <si>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</si>
  <si>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</si>
  <si>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</si>
  <si>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</si>
  <si>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</si>
  <si>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</si>
  <si>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</si>
  <si>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</si>
  <si>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</si>
  <si>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</si>
  <si>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</si>
  <si>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</si>
  <si>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</si>
  <si>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</si>
  <si>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</si>
  <si>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</si>
  <si>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</si>
  <si>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</si>
  <si>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</si>
  <si>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</si>
  <si>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</si>
  <si>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</si>
  <si>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</si>
  <si>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</si>
  <si>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</si>
  <si>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</si>
  <si>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</si>
  <si>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</si>
  <si>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</si>
  <si>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</si>
  <si>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</si>
  <si>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</si>
  <si>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</si>
  <si>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</si>
  <si>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</si>
  <si>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</si>
  <si>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</si>
  <si>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</si>
  <si>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</si>
  <si>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</si>
  <si>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</si>
  <si>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</si>
  <si>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</si>
  <si>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</si>
  <si>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</si>
  <si>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</si>
  <si>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</si>
  <si>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</si>
  <si>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</si>
  <si>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</si>
  <si>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</si>
  <si>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</si>
  <si>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</si>
  <si>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</si>
  <si>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</si>
  <si>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</si>
  <si>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</si>
  <si>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</si>
  <si>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</si>
  <si>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</si>
  <si>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</si>
  <si>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</si>
  <si>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</si>
  <si>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</si>
  <si>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</si>
  <si>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</si>
  <si>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</si>
  <si>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</si>
  <si>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</si>
  <si>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</si>
  <si>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</si>
  <si>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</si>
  <si>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</si>
  <si>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</si>
  <si>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</si>
  <si>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</si>
  <si>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</si>
  <si>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</si>
  <si>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</si>
  <si>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</si>
  <si>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</si>
  <si>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</si>
  <si>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</si>
  <si>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</si>
  <si>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</si>
  <si>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</si>
  <si>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</si>
  <si>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</si>
  <si>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</si>
  <si>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</si>
  <si>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</si>
  <si>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</si>
  <si>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</si>
  <si>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</si>
  <si>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</si>
  <si>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</si>
  <si>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</si>
  <si>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</si>
  <si>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</si>
  <si>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</si>
  <si>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</si>
  <si>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</si>
  <si>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</si>
  <si>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</si>
  <si>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</si>
  <si>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</si>
  <si>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</si>
  <si>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</si>
  <si>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</si>
  <si>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</si>
  <si>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</si>
  <si>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</si>
  <si>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</si>
  <si>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</si>
  <si>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</si>
  <si>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</si>
  <si>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</si>
  <si>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</si>
  <si>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</si>
  <si>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</si>
  <si>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</si>
  <si>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</si>
  <si>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</si>
  <si>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</si>
  <si>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</si>
  <si>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</si>
  <si>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</si>
  <si>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</si>
  <si>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</si>
  <si>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</si>
  <si>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</si>
  <si>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</si>
  <si>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</si>
  <si>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</si>
  <si>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</si>
  <si>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</si>
  <si>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</si>
  <si>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</si>
  <si>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</si>
  <si>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</si>
  <si>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</si>
  <si>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</si>
  <si>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</si>
  <si>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</si>
  <si>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</si>
  <si>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</si>
  <si>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</si>
  <si>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</si>
  <si>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</si>
  <si>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</si>
  <si>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</si>
  <si>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</si>
  <si>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</si>
  <si>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</si>
  <si>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</si>
  <si>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</si>
  <si>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</si>
  <si>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</si>
  <si>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</si>
  <si>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</si>
  <si>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</si>
  <si>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</si>
  <si>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</si>
  <si>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</si>
  <si>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</si>
  <si>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</si>
  <si>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</si>
  <si>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</si>
  <si>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</si>
  <si>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</si>
  <si>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</si>
  <si>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</si>
  <si>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</si>
  <si>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</si>
  <si>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</si>
  <si>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</si>
  <si>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</si>
  <si>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</si>
  <si>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</si>
  <si>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</si>
  <si>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</si>
  <si>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</si>
  <si>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</si>
  <si>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</si>
  <si>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</si>
  <si>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</si>
  <si>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</si>
  <si>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</si>
  <si>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</si>
  <si>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</si>
  <si>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</si>
  <si>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</si>
  <si>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</si>
  <si>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</si>
  <si>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</si>
  <si>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</si>
  <si>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</si>
  <si>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</si>
  <si>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</si>
  <si>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</si>
  <si>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</si>
  <si>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</si>
  <si>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</si>
  <si>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</si>
  <si>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</si>
  <si>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</si>
  <si>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</si>
  <si>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</si>
  <si>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</si>
  <si>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</si>
  <si>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</si>
  <si>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</si>
  <si>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</si>
  <si>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</si>
  <si>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</si>
  <si>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</si>
  <si>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</si>
  <si>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</si>
  <si>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</si>
  <si>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</si>
  <si>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</si>
  <si>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</si>
  <si>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</si>
  <si>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</si>
  <si>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</si>
  <si>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</si>
  <si>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</si>
  <si>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</si>
  <si>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</si>
  <si>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</si>
  <si>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</si>
  <si>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</si>
  <si>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</si>
  <si>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</si>
  <si>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</si>
  <si>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</si>
  <si>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</si>
  <si>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</si>
  <si>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</si>
  <si>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</si>
  <si>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</si>
  <si>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</si>
  <si>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</si>
  <si>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</si>
  <si>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</si>
  <si>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</si>
  <si>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</si>
  <si>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</si>
  <si>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</si>
  <si>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</si>
  <si>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</si>
  <si>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</si>
  <si>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</si>
  <si>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</si>
  <si>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</si>
  <si>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</si>
  <si>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</si>
  <si>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</si>
  <si>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</si>
  <si>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</si>
  <si>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</si>
  <si>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</si>
  <si>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</si>
  <si>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</si>
  <si>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</si>
  <si>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</si>
  <si>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</si>
  <si>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</si>
  <si>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</si>
  <si>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</si>
  <si>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</si>
  <si>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</si>
  <si>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</si>
  <si>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</si>
  <si>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</si>
  <si>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</si>
  <si>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</si>
  <si>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</si>
  <si>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</si>
  <si>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</si>
  <si>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</si>
  <si>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</si>
  <si>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</si>
  <si>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</si>
  <si>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</si>
  <si>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</si>
  <si>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</si>
  <si>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</si>
  <si>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</si>
  <si>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</si>
  <si>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</si>
  <si>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</si>
  <si>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</si>
  <si>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</si>
  <si>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</si>
  <si>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</si>
  <si>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</si>
  <si>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</si>
  <si>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</si>
  <si>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</si>
  <si>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</si>
  <si>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</si>
  <si>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</si>
  <si>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</si>
  <si>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</si>
  <si>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</si>
  <si>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</si>
  <si>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</si>
  <si>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</si>
  <si>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</si>
  <si>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</si>
  <si>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</si>
  <si>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</si>
  <si>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</si>
  <si>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</si>
  <si>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</si>
  <si>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</si>
  <si>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</si>
  <si>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</si>
  <si>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</si>
  <si>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</si>
  <si>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</si>
  <si>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</si>
  <si>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</si>
  <si>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</si>
  <si>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</si>
  <si>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</si>
  <si>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</si>
  <si>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</si>
  <si>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</si>
  <si>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</si>
  <si>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</si>
  <si>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</si>
  <si>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</si>
  <si>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</si>
  <si>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</si>
  <si>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</si>
  <si>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</si>
  <si>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</si>
  <si>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</si>
  <si>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</si>
  <si>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</si>
  <si>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</si>
  <si>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</si>
  <si>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</si>
  <si>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</si>
  <si>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</si>
  <si>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</si>
  <si>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</si>
  <si>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</si>
  <si>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</si>
  <si>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</si>
  <si>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</si>
  <si>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</si>
  <si>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</si>
  <si>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</si>
  <si>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</si>
  <si>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</si>
  <si>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</si>
  <si>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</si>
  <si>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</si>
  <si>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</si>
  <si>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</si>
  <si>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</si>
  <si>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</si>
  <si>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</si>
  <si>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</si>
  <si>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</si>
  <si>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</si>
  <si>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</si>
  <si>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</si>
  <si>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</si>
  <si>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</si>
  <si>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</si>
  <si>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</si>
  <si>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</si>
  <si>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</si>
  <si>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</si>
  <si>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</si>
  <si>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</si>
  <si>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</si>
  <si>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</si>
  <si>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</si>
  <si>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</si>
  <si>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</si>
  <si>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</si>
  <si>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</si>
  <si>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</si>
  <si>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</si>
  <si>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</si>
  <si>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</si>
  <si>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</si>
  <si>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</si>
  <si>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</si>
  <si>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</si>
  <si>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</si>
  <si>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</si>
  <si>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</si>
  <si>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</si>
  <si>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</si>
  <si>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</si>
  <si>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</si>
  <si>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</si>
  <si>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</si>
  <si>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</si>
  <si>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</si>
  <si>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</si>
  <si>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</si>
  <si>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</si>
  <si>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</si>
  <si>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</si>
  <si>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</si>
  <si>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</si>
  <si>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</si>
  <si>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</si>
  <si>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</si>
  <si>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</si>
  <si>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</si>
  <si>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</si>
  <si>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</si>
  <si>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</si>
  <si>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</si>
  <si>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</si>
  <si>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</si>
  <si>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</si>
  <si>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</si>
  <si>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</si>
  <si>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</si>
  <si>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</si>
  <si>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</si>
  <si>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</si>
  <si>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</si>
  <si>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</si>
  <si>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</si>
  <si>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</si>
  <si>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</si>
  <si>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</si>
  <si>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</si>
  <si>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</si>
  <si>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</si>
  <si>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</si>
  <si>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</si>
  <si>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</si>
  <si>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</si>
  <si>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</si>
  <si>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</si>
  <si>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</si>
  <si>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</si>
  <si>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</si>
  <si>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</si>
  <si>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</si>
  <si>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</si>
  <si>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</si>
  <si>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</si>
  <si>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</si>
  <si>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</si>
  <si>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</si>
  <si>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</si>
  <si>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</si>
  <si>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</si>
  <si>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</si>
  <si>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</si>
  <si>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</si>
  <si>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</si>
  <si>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</si>
  <si>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</si>
  <si>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</si>
  <si>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</si>
  <si>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</si>
  <si>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</si>
  <si>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</si>
  <si>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</si>
  <si>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</si>
  <si>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</si>
  <si>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</si>
  <si>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</si>
  <si>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</si>
  <si>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</si>
  <si>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</si>
  <si>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</si>
  <si>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</si>
  <si>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</si>
  <si>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</si>
  <si>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</si>
  <si>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</si>
  <si>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</si>
  <si>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</si>
  <si>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</si>
  <si>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</si>
  <si>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</si>
  <si>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</si>
  <si>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</si>
  <si>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</si>
  <si>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</si>
  <si>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</si>
  <si>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</si>
  <si>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</si>
  <si>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</si>
  <si>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</si>
  <si>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</si>
  <si>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</si>
  <si>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</si>
  <si>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</si>
  <si>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</si>
  <si>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</si>
  <si>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</si>
  <si>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</si>
  <si>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</si>
  <si>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</si>
  <si>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</si>
  <si>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</si>
  <si>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</si>
  <si>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</si>
  <si>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</si>
  <si>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</si>
  <si>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</si>
  <si>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</si>
  <si>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</si>
  <si>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</si>
  <si>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</si>
  <si>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</si>
  <si>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</si>
  <si>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</si>
  <si>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</si>
  <si>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</si>
  <si>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</si>
  <si>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</si>
  <si>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</si>
  <si>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</si>
  <si>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</si>
  <si>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</si>
  <si>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</si>
  <si>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</si>
  <si>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</si>
  <si>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</si>
  <si>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</si>
  <si>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</si>
  <si>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</si>
  <si>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</si>
  <si>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</si>
  <si>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</si>
  <si>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</si>
  <si>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</si>
  <si>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</si>
  <si>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</si>
  <si>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</si>
  <si>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</si>
  <si>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</si>
  <si>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</si>
  <si>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</si>
  <si>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</si>
  <si>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</si>
  <si>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</si>
  <si>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</si>
  <si>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</si>
  <si>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</si>
  <si>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</si>
  <si>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</si>
  <si>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</si>
  <si>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</si>
  <si>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</si>
  <si>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</si>
  <si>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</si>
  <si>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</si>
  <si>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</si>
  <si>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</si>
  <si>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</si>
  <si>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</si>
  <si>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</si>
  <si>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</si>
  <si>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</si>
  <si>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</si>
  <si>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</si>
  <si>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</si>
  <si>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</si>
  <si>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</si>
  <si>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</si>
  <si>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</si>
  <si>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</si>
  <si>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</si>
  <si>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</si>
  <si>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</si>
  <si>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</si>
  <si>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</si>
  <si>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</si>
  <si>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</si>
  <si>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</si>
  <si>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</si>
  <si>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</si>
  <si>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</si>
  <si>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</si>
  <si>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</si>
  <si>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</si>
  <si>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</si>
  <si>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</si>
  <si>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</si>
  <si>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</si>
  <si>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</si>
  <si>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</si>
  <si>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</si>
  <si>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</si>
  <si>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</si>
  <si>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</si>
  <si>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</si>
  <si>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</si>
  <si>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</si>
  <si>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</si>
  <si>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</si>
  <si>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</si>
  <si>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</si>
  <si>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</si>
  <si>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</si>
  <si>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</si>
  <si>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</si>
  <si>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</si>
  <si>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</si>
  <si>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</si>
  <si>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</si>
  <si>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</si>
  <si>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</si>
  <si>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</si>
  <si>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</si>
  <si>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</si>
  <si>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</si>
  <si>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</si>
  <si>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</si>
  <si>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</si>
  <si>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</si>
  <si>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</si>
  <si>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</si>
  <si>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</si>
  <si>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</si>
  <si>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</si>
  <si>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</si>
  <si>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</si>
  <si>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</si>
  <si>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</si>
  <si>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</si>
  <si>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</si>
  <si>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</si>
  <si>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</si>
  <si>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</si>
  <si>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</si>
  <si>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</si>
  <si>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</si>
  <si>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</si>
  <si>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</si>
  <si>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</si>
  <si>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</si>
  <si>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</si>
  <si>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</si>
  <si>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</si>
  <si>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</si>
  <si>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</si>
  <si>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</si>
  <si>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</si>
  <si>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</si>
  <si>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</si>
  <si>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</si>
  <si>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</si>
  <si>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</si>
  <si>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</si>
  <si>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</si>
  <si>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</si>
  <si>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</si>
  <si>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</si>
  <si>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</si>
  <si>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</si>
  <si>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</si>
  <si>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</si>
  <si>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</si>
  <si>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</si>
  <si>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</si>
  <si>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</si>
  <si>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</si>
  <si>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</si>
  <si>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</si>
  <si>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</si>
  <si>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</si>
  <si>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</si>
  <si>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</si>
  <si>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</si>
  <si>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</si>
  <si>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</si>
  <si>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</si>
  <si>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</si>
  <si>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</si>
  <si>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</si>
  <si>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</si>
  <si>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</si>
  <si>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</si>
  <si>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</si>
  <si>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</si>
  <si>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</si>
  <si>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</si>
  <si>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</si>
  <si>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</si>
  <si>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</si>
  <si>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</si>
  <si>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</si>
  <si>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</si>
  <si>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</si>
  <si>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</si>
  <si>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</si>
  <si>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</si>
  <si>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</si>
  <si>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</si>
  <si>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</si>
  <si>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</si>
  <si>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</si>
  <si>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</si>
  <si>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</si>
  <si>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</si>
  <si>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</si>
  <si>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</si>
  <si>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</si>
  <si>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</si>
  <si>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</si>
  <si>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</si>
  <si>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</si>
  <si>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</si>
  <si>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</si>
  <si>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</si>
  <si>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</si>
  <si>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</si>
  <si>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</si>
  <si>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</si>
  <si>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</si>
  <si>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</si>
  <si>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</si>
  <si>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</si>
  <si>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</si>
  <si>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</si>
  <si>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</si>
  <si>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</si>
  <si>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</si>
  <si>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</si>
  <si>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</si>
  <si>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</si>
  <si>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</si>
  <si>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</si>
  <si>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</si>
  <si>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</si>
  <si>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</si>
  <si>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</si>
  <si>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</si>
  <si>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</si>
  <si>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</si>
  <si>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</si>
  <si>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</si>
  <si>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</si>
  <si>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</si>
  <si>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</si>
  <si>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</si>
  <si>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</si>
  <si>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</si>
  <si>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</si>
  <si>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</si>
  <si>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</si>
  <si>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</si>
  <si>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</si>
  <si>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</si>
  <si>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</si>
  <si>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</si>
  <si>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</si>
  <si>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</si>
  <si>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</si>
  <si>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</si>
  <si>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</si>
  <si>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</si>
  <si>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</si>
  <si>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</si>
  <si>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</si>
  <si>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</si>
  <si>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</si>
  <si>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</si>
  <si>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</si>
  <si>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</si>
  <si>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</si>
  <si>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</si>
  <si>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</si>
  <si>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</si>
  <si>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</si>
  <si>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</si>
  <si>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</si>
  <si>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</si>
  <si>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</si>
  <si>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</si>
  <si>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</si>
  <si>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</si>
  <si>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</si>
  <si>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</si>
  <si>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</si>
  <si>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</si>
  <si>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</si>
  <si>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</si>
  <si>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</si>
  <si>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</si>
  <si>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</si>
  <si>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</si>
  <si>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</si>
  <si>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</si>
  <si>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</si>
  <si>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</si>
  <si>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</si>
  <si>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</si>
  <si>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</si>
  <si>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</si>
  <si>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</si>
  <si>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</si>
  <si>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</si>
  <si>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</si>
  <si>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</si>
  <si>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</si>
  <si>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</si>
  <si>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</si>
  <si>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</si>
  <si>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</si>
  <si>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</si>
  <si>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</si>
  <si>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</si>
  <si>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</si>
  <si>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</si>
  <si>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</si>
  <si>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</si>
  <si>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</si>
  <si>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</si>
  <si>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</si>
  <si>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</si>
  <si>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</si>
  <si>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</si>
  <si>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</si>
  <si>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</si>
  <si>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</si>
  <si>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</si>
  <si>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</si>
  <si>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</si>
  <si>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</si>
  <si>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</si>
  <si>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</si>
  <si>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</si>
  <si>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</si>
  <si>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</si>
  <si>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</si>
  <si>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</si>
  <si>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</si>
  <si>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</si>
  <si>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</si>
  <si>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</si>
  <si>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</si>
  <si>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</si>
  <si>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</si>
  <si>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</si>
  <si>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</si>
  <si>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</si>
  <si>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</si>
  <si>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</si>
  <si>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</si>
  <si>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</si>
  <si>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</si>
  <si>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</si>
  <si>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</si>
  <si>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</si>
  <si>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</si>
  <si>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</si>
  <si>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</si>
  <si>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</si>
  <si>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</si>
  <si>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</si>
  <si>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</si>
  <si>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</si>
  <si>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</si>
  <si>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</si>
  <si>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</si>
  <si>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</si>
  <si>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</si>
  <si>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</si>
  <si>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</si>
  <si>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</si>
  <si>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</si>
  <si>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</si>
  <si>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</si>
  <si>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</si>
  <si>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</si>
  <si>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</si>
  <si>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</si>
  <si>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</si>
  <si>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</si>
  <si>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</si>
  <si>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</si>
  <si>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</si>
  <si>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</si>
  <si>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</si>
  <si>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</si>
  <si>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</si>
  <si>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</si>
  <si>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</si>
  <si>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</si>
  <si>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</si>
  <si>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</si>
  <si>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</si>
  <si>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</si>
  <si>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</si>
  <si>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</si>
  <si>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</si>
  <si>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</si>
  <si>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</si>
  <si>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</si>
  <si>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</si>
  <si>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</si>
  <si>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</si>
  <si>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</si>
  <si>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</si>
  <si>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</si>
  <si>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</si>
  <si>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</si>
  <si>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</si>
  <si>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</si>
  <si>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</si>
  <si>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</si>
  <si>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</si>
  <si>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</si>
  <si>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</si>
  <si>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</si>
  <si>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</si>
  <si>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</si>
  <si>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</si>
  <si>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</si>
  <si>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</si>
  <si>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</si>
  <si>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</si>
  <si>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</si>
  <si>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</si>
  <si>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</si>
  <si>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</si>
  <si>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</si>
  <si>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</si>
  <si>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</si>
  <si>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</si>
  <si>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</si>
  <si>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</si>
  <si>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</si>
  <si>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</si>
  <si>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</si>
  <si>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</si>
  <si>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</si>
  <si>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</si>
  <si>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</si>
  <si>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</si>
  <si>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</si>
  <si>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</si>
  <si>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</si>
  <si>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</si>
  <si>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</si>
  <si>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</si>
  <si>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</si>
  <si>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</si>
  <si>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</si>
  <si>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</si>
  <si>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</si>
  <si>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</si>
  <si>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</si>
  <si>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</si>
  <si>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</si>
  <si>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</si>
  <si>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</si>
  <si>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</si>
  <si>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</si>
  <si>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</si>
  <si>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</si>
  <si>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</si>
  <si>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</si>
  <si>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</si>
  <si>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</si>
  <si>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</si>
  <si>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</si>
  <si>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</si>
  <si>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</si>
  <si>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</si>
  <si>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</si>
  <si>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</si>
  <si>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</si>
  <si>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</si>
  <si>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</si>
  <si>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</si>
  <si>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</si>
  <si>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</si>
  <si>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</si>
  <si>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</si>
  <si>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</si>
  <si>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</si>
  <si>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</si>
  <si>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</si>
  <si>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</si>
  <si>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</si>
  <si>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</si>
  <si>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</si>
  <si>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</si>
  <si>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</si>
  <si>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</si>
  <si>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</si>
  <si>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</si>
  <si>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</si>
  <si>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</si>
  <si>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</si>
  <si>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</si>
  <si>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</si>
  <si>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</si>
  <si>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</si>
  <si>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</si>
  <si>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</si>
  <si>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</si>
  <si>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</si>
  <si>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</si>
  <si>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</si>
  <si>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</si>
  <si>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</si>
  <si>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</si>
  <si>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</si>
  <si>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</si>
  <si>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</si>
  <si>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</si>
  <si>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</si>
  <si>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</si>
  <si>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</si>
  <si>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</si>
  <si>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</si>
  <si>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</si>
  <si>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</si>
  <si>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</si>
  <si>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</si>
  <si>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</si>
  <si>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</si>
  <si>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</si>
  <si>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</si>
  <si>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</si>
  <si>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</si>
  <si>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</si>
  <si>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</si>
  <si>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</si>
  <si>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</si>
  <si>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</si>
  <si>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</si>
  <si>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</si>
  <si>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</si>
  <si>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</si>
  <si>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</si>
  <si>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</si>
  <si>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</si>
  <si>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</si>
  <si>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</si>
  <si>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</si>
  <si>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</si>
  <si>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</si>
  <si>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</si>
  <si>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</si>
  <si>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</si>
  <si>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</si>
  <si>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</si>
  <si>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</si>
  <si>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</si>
  <si>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</si>
  <si>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</si>
  <si>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</si>
  <si>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</si>
  <si>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</si>
  <si>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</si>
  <si>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</si>
  <si>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</si>
  <si>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</si>
  <si>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</si>
  <si>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</si>
  <si>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</si>
  <si>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</si>
  <si>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</si>
  <si>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</si>
  <si>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</si>
  <si>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</si>
  <si>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</si>
  <si>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</si>
  <si>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</si>
  <si>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</si>
  <si>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</si>
  <si>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</si>
  <si>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</si>
  <si>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</si>
  <si>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</si>
  <si>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</si>
  <si>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</si>
  <si>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</si>
  <si>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</si>
  <si>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</si>
  <si>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</si>
  <si>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</si>
  <si>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</si>
  <si>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</si>
  <si>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</si>
  <si>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</si>
  <si>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</si>
  <si>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</si>
  <si>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</si>
  <si>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</si>
  <si>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</si>
  <si>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</si>
  <si>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</si>
  <si>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</si>
  <si>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</si>
  <si>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</si>
  <si>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</si>
  <si>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</si>
  <si>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</si>
  <si>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</si>
  <si>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</si>
  <si>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</si>
  <si>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</si>
  <si>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</si>
  <si>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</si>
  <si>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</si>
  <si>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</si>
  <si>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</si>
  <si>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</si>
  <si>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</si>
  <si>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</si>
  <si>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</si>
  <si>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</si>
  <si>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</si>
  <si>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</si>
  <si>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</si>
  <si>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</si>
  <si>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</si>
  <si>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</si>
  <si>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</si>
  <si>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</si>
  <si>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</si>
  <si>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</si>
  <si>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</si>
  <si>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</si>
  <si>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</si>
  <si>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</si>
  <si>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</si>
  <si>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</si>
  <si>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</si>
  <si>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</si>
  <si>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</si>
  <si>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</si>
  <si>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</si>
  <si>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</si>
  <si>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</si>
  <si>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</si>
  <si>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</si>
  <si>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</si>
  <si>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</si>
  <si>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</si>
  <si>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</si>
  <si>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</si>
  <si>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</si>
  <si>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</si>
  <si>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</si>
  <si>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</si>
  <si>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</si>
  <si>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</si>
  <si>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</si>
  <si>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</si>
  <si>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</si>
  <si>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</si>
  <si>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</si>
  <si>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</si>
  <si>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</si>
  <si>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</si>
  <si>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</si>
  <si>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</si>
  <si>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</si>
  <si>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</si>
  <si>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</si>
  <si>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</si>
  <si>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</si>
  <si>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</si>
  <si>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</si>
  <si>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</si>
  <si>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</si>
  <si>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</si>
  <si>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</si>
  <si>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</si>
  <si>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</si>
  <si>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</si>
  <si>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</si>
  <si>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</si>
  <si>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</si>
  <si>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</si>
  <si>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</si>
  <si>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</si>
  <si>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</si>
  <si>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</si>
  <si>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</si>
  <si>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</si>
  <si>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</si>
  <si>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</si>
  <si>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</si>
  <si>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</si>
  <si>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</si>
  <si>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</si>
  <si>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</si>
  <si>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</si>
  <si>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</si>
  <si>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</si>
  <si>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</si>
  <si>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</si>
  <si>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</si>
  <si>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</si>
  <si>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</si>
  <si>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</si>
  <si>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</si>
  <si>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</si>
  <si>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</si>
  <si>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</si>
  <si>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</si>
  <si>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</si>
  <si>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</si>
  <si>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</si>
  <si>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</si>
  <si>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</si>
  <si>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</si>
  <si>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</si>
  <si>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</si>
  <si>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</si>
  <si>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</si>
  <si>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</si>
  <si>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</si>
  <si>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</si>
  <si>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</si>
  <si>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</si>
  <si>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</si>
  <si>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</si>
  <si>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</si>
  <si>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</si>
  <si>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</si>
  <si>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</si>
  <si>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</si>
  <si>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</si>
  <si>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</si>
  <si>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</si>
  <si>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</si>
  <si>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</si>
  <si>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</si>
  <si>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</si>
  <si>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</si>
  <si>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</si>
  <si>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</si>
  <si>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</si>
  <si>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</si>
  <si>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</si>
  <si>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</si>
  <si>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</si>
  <si>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</si>
  <si>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</si>
  <si>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</si>
  <si>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</si>
  <si>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</si>
  <si>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</si>
  <si>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</si>
  <si>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</si>
  <si>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</si>
  <si>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</si>
  <si>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</si>
  <si>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</si>
  <si>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</si>
  <si>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</si>
  <si>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</si>
  <si>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</si>
  <si>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</si>
  <si>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</si>
  <si>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</si>
  <si>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</si>
  <si>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</si>
  <si>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</si>
  <si>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</si>
  <si>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</si>
  <si>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</si>
  <si>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</si>
  <si>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</si>
  <si>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</si>
  <si>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</si>
  <si>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</si>
  <si>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</si>
  <si>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</si>
  <si>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</si>
  <si>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</si>
  <si>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</si>
  <si>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</si>
  <si>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</si>
  <si>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</si>
  <si>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</si>
  <si>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</si>
  <si>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</si>
  <si>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</si>
  <si>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</si>
  <si>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</si>
  <si>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</si>
  <si>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</si>
  <si>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</si>
  <si>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</si>
  <si>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</si>
  <si>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</si>
  <si>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</si>
  <si>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</si>
  <si>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</si>
  <si>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</si>
  <si>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</si>
  <si>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</si>
  <si>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</si>
  <si>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</si>
  <si>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</si>
  <si>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</si>
  <si>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</si>
  <si>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</si>
  <si>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</si>
  <si>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</si>
  <si>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</si>
  <si>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</si>
  <si>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</si>
  <si>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</si>
  <si>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</si>
  <si>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</si>
  <si>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</si>
  <si>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</si>
  <si>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</si>
  <si>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</si>
  <si>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</si>
  <si>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</si>
  <si>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</si>
  <si>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</si>
  <si>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</si>
  <si>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</si>
  <si>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</si>
  <si>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</si>
  <si>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</si>
  <si>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</si>
  <si>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</si>
  <si>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</si>
  <si>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</si>
  <si>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</si>
  <si>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</si>
  <si>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</si>
  <si>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</si>
  <si>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</si>
  <si>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</si>
  <si>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</si>
  <si>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</si>
  <si>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</si>
  <si>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</si>
  <si>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</si>
  <si>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</si>
  <si>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</si>
  <si>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</si>
  <si>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</si>
  <si>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</si>
  <si>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</si>
  <si>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</si>
  <si>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</si>
  <si>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</si>
  <si>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</si>
  <si>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</si>
  <si>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</si>
  <si>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</si>
  <si>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</si>
  <si>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</si>
  <si>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</si>
  <si>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</si>
  <si>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</si>
  <si>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</si>
  <si>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</si>
  <si>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</si>
  <si>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</si>
  <si>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</si>
  <si>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</si>
  <si>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</si>
  <si>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</si>
  <si>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</si>
  <si>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</si>
  <si>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</si>
  <si>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</si>
  <si>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</si>
  <si>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</si>
  <si>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</si>
  <si>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</si>
  <si>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</si>
  <si>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</si>
  <si>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</si>
  <si>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</si>
  <si>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</si>
  <si>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</si>
  <si>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</si>
  <si>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</si>
  <si>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</si>
  <si>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</si>
  <si>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</si>
  <si>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</si>
  <si>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</si>
  <si>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</si>
  <si>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</si>
  <si>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</si>
  <si>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</si>
  <si>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</si>
  <si>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</si>
  <si>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</si>
  <si>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</si>
  <si>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</si>
  <si>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</si>
  <si>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</si>
  <si>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</si>
  <si>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</si>
  <si>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</si>
  <si>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</si>
  <si>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</si>
  <si>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</si>
  <si>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</si>
  <si>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</si>
  <si>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</si>
  <si>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</si>
  <si>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</si>
  <si>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</si>
  <si>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</si>
  <si>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</si>
  <si>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</si>
  <si>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</si>
  <si>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</si>
  <si>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</si>
  <si>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</si>
  <si>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</si>
  <si>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</si>
  <si>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</si>
  <si>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</si>
  <si>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</si>
  <si>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</si>
  <si>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</si>
  <si>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</si>
  <si>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</si>
  <si>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</si>
  <si>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</si>
  <si>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</si>
  <si>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</si>
  <si>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</si>
  <si>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</si>
  <si>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</si>
  <si>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</si>
  <si>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</si>
  <si>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</si>
  <si>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</si>
  <si>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</si>
  <si>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</si>
  <si>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</si>
  <si>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</si>
  <si>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</si>
  <si>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</si>
  <si>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</si>
  <si>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</si>
  <si>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</si>
  <si>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</si>
  <si>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</si>
  <si>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</si>
  <si>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</si>
  <si>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</si>
  <si>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</si>
  <si>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</si>
  <si>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</si>
  <si>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</si>
  <si>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</si>
  <si>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</si>
  <si>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</si>
  <si>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</si>
  <si>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</si>
  <si>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</si>
  <si>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</si>
  <si>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</si>
  <si>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</si>
  <si>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</si>
  <si>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</si>
  <si>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</si>
  <si>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</si>
  <si>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</si>
  <si>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</si>
  <si>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</si>
  <si>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</si>
  <si>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</si>
  <si>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</si>
  <si>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</si>
  <si>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</si>
  <si>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</si>
  <si>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</si>
  <si>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</si>
  <si>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</si>
  <si>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</si>
  <si>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</si>
  <si>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</si>
  <si>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</si>
  <si>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</si>
  <si>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</si>
  <si>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</si>
  <si>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</si>
  <si>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</si>
  <si>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</si>
  <si>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</si>
  <si>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</si>
  <si>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</si>
  <si>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</si>
  <si>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</si>
  <si>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</si>
  <si>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</si>
  <si>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</si>
  <si>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</si>
  <si>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</si>
  <si>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</si>
  <si>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</si>
  <si>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</si>
  <si>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</si>
  <si>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</si>
  <si>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</si>
  <si>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</si>
  <si>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</si>
  <si>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</si>
  <si>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</si>
  <si>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</si>
  <si>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</si>
  <si>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</si>
  <si>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</si>
  <si>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</si>
  <si>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</si>
  <si>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</si>
  <si>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</si>
  <si>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</si>
  <si>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</si>
  <si>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</si>
  <si>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</si>
  <si>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</si>
  <si>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</si>
  <si>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</si>
  <si>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</si>
  <si>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</si>
  <si>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</si>
  <si>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</si>
  <si>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</si>
  <si>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</si>
  <si>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</si>
  <si>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</si>
  <si>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</si>
  <si>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</si>
  <si>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</si>
  <si>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</si>
  <si>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</si>
  <si>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</si>
  <si>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</si>
  <si>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</si>
  <si>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</si>
  <si>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</si>
  <si>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</si>
  <si>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</si>
  <si>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</si>
  <si>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</si>
  <si>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</si>
  <si>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</si>
  <si>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</si>
  <si>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</si>
  <si>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</si>
  <si>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</si>
  <si>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</si>
  <si>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</si>
  <si>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</si>
  <si>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</si>
  <si>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</si>
  <si>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</si>
  <si>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</si>
  <si>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</si>
  <si>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</si>
  <si>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</si>
  <si>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</si>
  <si>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</si>
  <si>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</si>
  <si>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</si>
  <si>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</si>
  <si>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</si>
  <si>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</si>
  <si>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</si>
  <si>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</si>
  <si>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</si>
  <si>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</si>
  <si>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</si>
  <si>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</si>
  <si>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</si>
  <si>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</si>
  <si>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</si>
  <si>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</si>
  <si>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</si>
  <si>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</si>
  <si>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</si>
  <si>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</si>
  <si>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</si>
  <si>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</si>
  <si>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</si>
  <si>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</si>
  <si>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</si>
  <si>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</si>
  <si>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</si>
  <si>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</si>
  <si>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</si>
  <si>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</si>
  <si>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</si>
  <si>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</si>
  <si>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</si>
  <si>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</si>
  <si>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</si>
  <si>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</si>
  <si>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</si>
  <si>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</si>
  <si>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</si>
  <si>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</si>
  <si>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</si>
  <si>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</si>
  <si>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</si>
  <si>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</si>
  <si>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</si>
  <si>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</si>
  <si>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</si>
  <si>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</si>
  <si>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</si>
  <si>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</si>
  <si>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</si>
  <si>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</si>
  <si>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</si>
  <si>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</si>
  <si>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</si>
  <si>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</si>
  <si>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</si>
  <si>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</si>
  <si>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</si>
  <si>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</si>
  <si>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</si>
  <si>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</si>
  <si>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</si>
  <si>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</si>
  <si>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</si>
  <si>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</si>
  <si>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</si>
  <si>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</si>
  <si>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</si>
  <si>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</si>
  <si>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</si>
  <si>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</si>
  <si>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</si>
  <si>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</si>
  <si>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</si>
  <si>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</si>
  <si>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</si>
  <si>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</si>
  <si>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</si>
  <si>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</si>
  <si>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</si>
  <si>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</si>
  <si>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</si>
  <si>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</si>
  <si>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</si>
  <si>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</si>
  <si>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</si>
  <si>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</si>
  <si>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</si>
  <si>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</si>
  <si>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</si>
  <si>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</si>
  <si>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</si>
  <si>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</si>
  <si>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</si>
  <si>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</si>
  <si>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</si>
  <si>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</si>
  <si>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</si>
  <si>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</si>
  <si>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</si>
  <si>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</si>
  <si>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</si>
  <si>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</si>
  <si>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</si>
  <si>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</si>
  <si>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</si>
  <si>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</si>
  <si>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</si>
  <si>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</si>
  <si>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</si>
  <si>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</si>
  <si>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</si>
  <si>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</si>
  <si>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</si>
  <si>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</si>
  <si>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</si>
  <si>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</si>
  <si>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</si>
  <si>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</si>
  <si>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</si>
  <si>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</si>
  <si>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</si>
  <si>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</si>
  <si>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</si>
  <si>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</si>
  <si>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</si>
  <si>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</si>
  <si>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</si>
  <si>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</si>
  <si>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</si>
  <si>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</si>
  <si>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</si>
  <si>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</si>
  <si>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</si>
  <si>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</si>
  <si>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</si>
  <si>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</si>
  <si>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</si>
  <si>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</si>
  <si>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</si>
  <si>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</si>
  <si>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</si>
  <si>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</si>
  <si>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</si>
  <si>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</si>
  <si>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</si>
  <si>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</si>
  <si>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</si>
  <si>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</si>
  <si>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</si>
  <si>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</si>
  <si>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</si>
  <si>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</si>
  <si>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</si>
  <si>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</si>
  <si>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</si>
  <si>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</si>
  <si>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</si>
  <si>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</si>
  <si>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</si>
  <si>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</si>
  <si>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</si>
  <si>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</si>
  <si>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</si>
  <si>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</si>
  <si>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</si>
  <si>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</si>
  <si>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</si>
  <si>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</si>
  <si>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</si>
  <si>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</si>
  <si>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</si>
  <si>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</si>
  <si>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</si>
  <si>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</si>
  <si>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</si>
  <si>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</si>
  <si>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</si>
  <si>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</si>
  <si>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</si>
  <si>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</si>
  <si>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</si>
  <si>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</si>
  <si>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</si>
  <si>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</si>
  <si>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</si>
  <si>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</si>
  <si>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</si>
  <si>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</si>
  <si>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</si>
  <si>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</si>
  <si>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</si>
  <si>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</si>
  <si>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</si>
  <si>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</si>
  <si>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</si>
  <si>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</si>
  <si>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</si>
  <si>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</si>
  <si>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</si>
  <si>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</si>
  <si>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</si>
  <si>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</si>
  <si>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</si>
  <si>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</si>
  <si>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</si>
  <si>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</si>
  <si>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</si>
  <si>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</si>
  <si>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</si>
  <si>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</si>
  <si>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</si>
  <si>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</si>
  <si>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</si>
  <si>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</si>
  <si>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</si>
  <si>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</si>
  <si>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</si>
  <si>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</si>
  <si>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</si>
  <si>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</si>
  <si>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</si>
  <si>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</si>
  <si>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</si>
  <si>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</si>
  <si>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</si>
  <si>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</si>
  <si>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</si>
  <si>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</si>
  <si>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</si>
  <si>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</si>
  <si>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</si>
  <si>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</si>
  <si>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</si>
  <si>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</si>
  <si>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</si>
  <si>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</si>
  <si>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</si>
  <si>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</si>
  <si>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</si>
  <si>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</si>
  <si>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</si>
  <si>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</si>
  <si>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</si>
  <si>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</si>
  <si>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</si>
  <si>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</si>
  <si>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</si>
  <si>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</si>
  <si>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</si>
  <si>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</si>
  <si>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</si>
  <si>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</si>
  <si>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</si>
  <si>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</si>
  <si>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</si>
  <si>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</si>
  <si>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</si>
  <si>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</si>
  <si>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</si>
  <si>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</si>
  <si>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</si>
  <si>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</si>
  <si>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</si>
  <si>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</si>
  <si>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</si>
  <si>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</si>
  <si>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</si>
  <si>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</si>
  <si>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</si>
  <si>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</si>
  <si>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</si>
  <si>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</si>
  <si>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</si>
  <si>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</si>
  <si>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</si>
  <si>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</si>
  <si>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</si>
  <si>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</si>
  <si>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</si>
  <si>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</si>
  <si>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</si>
  <si>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</si>
  <si>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</si>
  <si>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</si>
  <si>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</si>
  <si>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</si>
  <si>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</si>
  <si>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</si>
  <si>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</si>
  <si>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</si>
  <si>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</si>
  <si>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</si>
  <si>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</si>
  <si>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</si>
  <si>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</si>
  <si>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</si>
  <si>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</si>
  <si>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</si>
  <si>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</si>
  <si>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</si>
  <si>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</si>
  <si>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</si>
  <si>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</si>
  <si>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</si>
  <si>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</si>
  <si>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</si>
  <si>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</si>
  <si>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</si>
  <si>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</si>
  <si>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</si>
  <si>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</si>
  <si>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</si>
  <si>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</si>
  <si>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</si>
  <si>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</si>
  <si>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</si>
  <si>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</si>
  <si>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</si>
  <si>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</si>
  <si>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</si>
  <si>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</si>
  <si>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</si>
  <si>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</si>
  <si>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</si>
  <si>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</si>
  <si>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</si>
  <si>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</si>
  <si>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</si>
  <si>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</si>
  <si>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</si>
  <si>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</si>
  <si>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</si>
  <si>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</si>
  <si>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</si>
  <si>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</si>
  <si>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</si>
  <si>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</si>
  <si>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</si>
  <si>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</si>
  <si>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</si>
  <si>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</si>
  <si>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</si>
  <si>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</si>
  <si>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</si>
  <si>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</si>
  <si>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</si>
  <si>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</si>
  <si>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</si>
  <si>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</si>
  <si>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</si>
  <si>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</si>
  <si>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</si>
  <si>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</si>
  <si>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</si>
  <si>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</si>
  <si>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</si>
  <si>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</si>
  <si>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</si>
  <si>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</si>
  <si>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</si>
  <si>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</si>
  <si>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</si>
  <si>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</si>
  <si>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</si>
  <si>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</si>
  <si>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</si>
  <si>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</si>
  <si>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</si>
  <si>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</si>
  <si>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</si>
  <si>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</si>
  <si>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</si>
  <si>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</si>
  <si>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</si>
  <si>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</si>
  <si>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</si>
  <si>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</si>
  <si>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</si>
  <si>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</si>
  <si>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</si>
  <si>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</si>
  <si>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</si>
  <si>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</si>
  <si>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</si>
  <si>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</si>
  <si>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</si>
  <si>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</si>
  <si>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</si>
  <si>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</si>
  <si>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</si>
  <si>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</si>
  <si>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</si>
  <si>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</si>
  <si>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</si>
  <si>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</si>
  <si>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</si>
  <si>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</si>
  <si>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</si>
  <si>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</si>
  <si>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</si>
  <si>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</si>
  <si>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</si>
  <si>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</si>
  <si>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</si>
  <si>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</si>
  <si>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</si>
  <si>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</si>
  <si>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</si>
  <si>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</si>
  <si>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</si>
  <si>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</si>
  <si>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</si>
  <si>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</si>
  <si>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</si>
  <si>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</si>
  <si>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</si>
  <si>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</si>
  <si>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</si>
  <si>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</si>
  <si>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</si>
  <si>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</si>
  <si>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</si>
  <si>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</si>
  <si>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</si>
  <si>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</si>
  <si>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</si>
  <si>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</si>
  <si>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</si>
  <si>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</si>
  <si>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</si>
  <si>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</si>
  <si>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</si>
  <si>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</si>
  <si>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</si>
  <si>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</si>
  <si>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</si>
  <si>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</si>
  <si>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</si>
  <si>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</si>
  <si>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</si>
  <si>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</si>
  <si>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</si>
  <si>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</si>
  <si>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</si>
  <si>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</si>
  <si>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</si>
  <si>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</si>
  <si>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</si>
  <si>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</si>
  <si>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</si>
  <si>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</si>
  <si>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</si>
  <si>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</si>
  <si>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</si>
  <si>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</si>
  <si>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</si>
  <si>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</si>
  <si>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</si>
  <si>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</si>
  <si>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</si>
  <si>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</si>
  <si>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</si>
  <si>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</si>
  <si>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</si>
  <si>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</si>
  <si>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</si>
  <si>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</si>
  <si>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</si>
  <si>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</si>
  <si>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</si>
  <si>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</si>
  <si>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</si>
  <si>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</si>
  <si>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</si>
  <si>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</si>
  <si>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</si>
  <si>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</si>
  <si>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</si>
  <si>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</si>
  <si>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</si>
  <si>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</si>
  <si>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</si>
  <si>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</si>
  <si>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</si>
  <si>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</si>
  <si>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</si>
  <si>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</si>
  <si>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</si>
  <si>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</si>
  <si>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</si>
  <si>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</si>
  <si>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</si>
  <si>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</si>
  <si>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</si>
  <si>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</si>
  <si>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</si>
  <si>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</si>
  <si>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</si>
  <si>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</si>
  <si>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</si>
  <si>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</si>
  <si>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</si>
  <si>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</si>
  <si>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</si>
  <si>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</si>
  <si>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</si>
  <si>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</si>
  <si>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</si>
  <si>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</si>
  <si>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</si>
  <si>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</si>
  <si>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</si>
  <si>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</si>
  <si>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</si>
  <si>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</si>
  <si>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</si>
  <si>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</si>
  <si>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</si>
  <si>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</si>
  <si>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</si>
  <si>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</si>
  <si>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</si>
  <si>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</si>
  <si>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</si>
  <si>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</si>
  <si>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</si>
  <si>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</si>
  <si>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</si>
  <si>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</si>
  <si>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</si>
  <si>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</si>
  <si>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</si>
  <si>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</si>
  <si>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</si>
  <si>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</si>
  <si>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</si>
  <si>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</si>
  <si>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</si>
  <si>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</si>
  <si>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</si>
  <si>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</si>
  <si>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</si>
  <si>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</si>
  <si>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</si>
  <si>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</si>
  <si>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</si>
  <si>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</si>
  <si>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</si>
  <si>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</si>
  <si>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</si>
  <si>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</si>
  <si>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</si>
  <si>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</si>
  <si>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</si>
  <si>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</si>
  <si>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</si>
  <si>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</si>
  <si>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</si>
  <si>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</si>
  <si>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</si>
  <si>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</si>
  <si>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</si>
  <si>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</si>
  <si>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</si>
  <si>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</si>
  <si>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</si>
  <si>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</si>
  <si>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</si>
  <si>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</si>
  <si>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</si>
  <si>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</si>
  <si>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</si>
  <si>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</si>
  <si>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</si>
  <si>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</si>
  <si>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</si>
  <si>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</si>
  <si>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</si>
  <si>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</si>
  <si>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</si>
  <si>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</si>
  <si>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</si>
  <si>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</si>
  <si>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</si>
  <si>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</si>
  <si>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</si>
  <si>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</si>
  <si>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</si>
  <si>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</si>
  <si>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</si>
  <si>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</si>
  <si>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</si>
  <si>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</si>
  <si>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</si>
  <si>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</si>
  <si>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</si>
  <si>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</si>
  <si>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</si>
  <si>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</si>
  <si>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</si>
  <si>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</si>
  <si>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</si>
  <si>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</si>
  <si>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</si>
  <si>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</si>
  <si>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</si>
  <si>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</si>
  <si>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</si>
  <si>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</si>
  <si>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</si>
  <si>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</si>
  <si>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</si>
  <si>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</si>
  <si>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</si>
  <si>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</si>
  <si>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</si>
  <si>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</si>
  <si>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</si>
  <si>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</si>
  <si>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</si>
  <si>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</si>
  <si>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</si>
  <si>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</si>
  <si>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</si>
  <si>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</si>
  <si>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</si>
  <si>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</si>
  <si>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</si>
  <si>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</si>
  <si>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</si>
  <si>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</si>
  <si>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</si>
  <si>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</si>
  <si>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</si>
  <si>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</si>
  <si>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</si>
  <si>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</si>
  <si>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</si>
  <si>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</si>
  <si>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</si>
  <si>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</si>
  <si>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</si>
  <si>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</si>
  <si>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</si>
  <si>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</si>
  <si>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</si>
  <si>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</si>
  <si>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</si>
  <si>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</si>
  <si>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</si>
  <si>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</si>
  <si>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</si>
  <si>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</si>
  <si>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</si>
  <si>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</si>
  <si>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</si>
  <si>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</si>
  <si>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</si>
  <si>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</si>
  <si>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</si>
  <si>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</si>
  <si>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</si>
  <si>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</si>
  <si>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</si>
  <si>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</si>
  <si>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</si>
  <si>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</si>
  <si>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</si>
  <si>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</si>
  <si>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</si>
  <si>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</si>
  <si>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</si>
  <si>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</si>
  <si>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</si>
  <si>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</si>
  <si>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</si>
  <si>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</si>
  <si>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</si>
  <si>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</si>
  <si>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</si>
  <si>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</si>
  <si>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</si>
  <si>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</si>
  <si>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</si>
  <si>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</si>
  <si>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</si>
  <si>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</si>
  <si>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</si>
  <si>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</si>
  <si>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</si>
  <si>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</si>
  <si>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</si>
  <si>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</si>
  <si>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</si>
  <si>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</si>
  <si>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</si>
  <si>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</si>
  <si>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</si>
  <si>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</si>
  <si>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</si>
  <si>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</si>
  <si>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</si>
  <si>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</si>
  <si>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</si>
  <si>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</si>
  <si>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</si>
  <si>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</si>
  <si>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</si>
  <si>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</si>
  <si>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</si>
  <si>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</si>
  <si>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</si>
  <si>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</si>
  <si>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</si>
  <si>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</si>
  <si>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</si>
  <si>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</si>
  <si>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</si>
  <si>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</si>
  <si>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</si>
  <si>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</si>
  <si>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</si>
  <si>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</si>
  <si>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</si>
  <si>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</si>
  <si>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</si>
  <si>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</si>
  <si>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</si>
  <si>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</si>
  <si>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</si>
  <si>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</si>
  <si>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</si>
  <si>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</si>
  <si>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</si>
  <si>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</si>
  <si>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</si>
  <si>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</si>
  <si>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</si>
  <si>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</si>
  <si>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</si>
  <si>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</si>
  <si>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</si>
  <si>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</si>
  <si>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</si>
  <si>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</si>
  <si>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</si>
  <si>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</si>
  <si>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</si>
  <si>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</si>
  <si>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</si>
  <si>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</si>
  <si>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</si>
  <si>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</si>
  <si>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</si>
  <si>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</si>
  <si>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</si>
  <si>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</si>
  <si>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</si>
  <si>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</si>
  <si>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</si>
  <si>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</si>
  <si>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</si>
  <si>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</si>
  <si>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</si>
  <si>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</si>
  <si>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</si>
  <si>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</si>
  <si>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</si>
  <si>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</si>
  <si>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</si>
  <si>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</si>
  <si>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</si>
  <si>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</si>
  <si>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</si>
  <si>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</si>
  <si>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</si>
  <si>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</si>
  <si>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</si>
  <si>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</si>
  <si>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</si>
  <si>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</si>
  <si>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</si>
  <si>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</si>
  <si>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</si>
  <si>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</si>
  <si>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</si>
  <si>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</si>
  <si>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</si>
  <si>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</si>
  <si>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</si>
  <si>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</si>
  <si>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</si>
  <si>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</si>
  <si>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</si>
  <si>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</si>
  <si>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</si>
  <si>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</si>
  <si>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</si>
  <si>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</si>
  <si>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</si>
  <si>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</si>
  <si>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</si>
  <si>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</si>
  <si>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</si>
  <si>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</si>
  <si>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</si>
  <si>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</si>
  <si>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</si>
  <si>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</si>
  <si>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</si>
  <si>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</si>
  <si>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</si>
  <si>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</si>
  <si>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</si>
  <si>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</si>
  <si>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</si>
  <si>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</si>
  <si>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</si>
  <si>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</si>
  <si>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</si>
  <si>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</si>
  <si>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</si>
  <si>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</si>
  <si>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</si>
  <si>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</si>
  <si>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</si>
  <si>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</si>
  <si>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</si>
  <si>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</si>
  <si>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</si>
  <si>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</si>
  <si>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</si>
  <si>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</si>
  <si>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</si>
  <si>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</si>
  <si>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</si>
  <si>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</si>
  <si>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</si>
  <si>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</si>
  <si>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</si>
  <si>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</si>
  <si>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</si>
  <si>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</si>
  <si>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</si>
  <si>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</si>
  <si>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</si>
  <si>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</si>
  <si>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</si>
  <si>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</si>
  <si>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</si>
  <si>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</si>
  <si>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</si>
  <si>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</si>
  <si>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</si>
  <si>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</si>
  <si>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</si>
  <si>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</si>
  <si>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</si>
  <si>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</si>
  <si>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</si>
  <si>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</si>
  <si>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</si>
  <si>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</si>
  <si>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</si>
  <si>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</si>
  <si>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</si>
  <si>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</si>
  <si>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</si>
  <si>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</si>
  <si>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</si>
  <si>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</si>
  <si>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</si>
  <si>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</si>
  <si>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</si>
  <si>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</si>
  <si>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</si>
  <si>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</si>
  <si>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</si>
  <si>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</si>
  <si>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</si>
  <si>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</si>
  <si>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</si>
  <si>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</si>
  <si>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</si>
  <si>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</si>
  <si>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</si>
  <si>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</si>
  <si>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</si>
  <si>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</si>
  <si>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</si>
  <si>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</si>
  <si>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</si>
  <si>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</si>
  <si>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</si>
  <si>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</si>
  <si>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</si>
  <si>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</si>
  <si>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</si>
  <si>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</si>
  <si>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</si>
  <si>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</si>
  <si>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</si>
  <si>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</si>
  <si>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</si>
  <si>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</si>
  <si>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</si>
  <si>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</si>
  <si>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</si>
  <si>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</si>
  <si>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</si>
  <si>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</si>
  <si>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</si>
  <si>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</si>
  <si>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</si>
  <si>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</si>
  <si>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</si>
  <si>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</si>
  <si>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</si>
  <si>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</si>
  <si>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</si>
  <si>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</si>
  <si>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</si>
  <si>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</si>
  <si>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</si>
  <si>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</si>
  <si>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</si>
  <si>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</si>
  <si>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</si>
  <si>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</si>
  <si>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</si>
  <si>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</si>
  <si>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</si>
  <si>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</si>
  <si>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</si>
  <si>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</si>
  <si>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</si>
  <si>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</si>
  <si>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</si>
  <si>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</si>
  <si>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</si>
  <si>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</si>
  <si>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</si>
  <si>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</si>
  <si>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</si>
  <si>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</si>
  <si>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</si>
  <si>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</si>
  <si>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</si>
  <si>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</si>
  <si>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</si>
  <si>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</si>
  <si>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</si>
  <si>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</si>
  <si>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</si>
  <si>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</si>
  <si>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</si>
  <si>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</si>
  <si>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</si>
  <si>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</si>
  <si>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</si>
  <si>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</si>
  <si>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</si>
  <si>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</si>
  <si>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</si>
  <si>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</si>
  <si>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</si>
  <si>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</si>
  <si>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</si>
  <si>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</si>
  <si>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</si>
  <si>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</si>
  <si>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</si>
  <si>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</si>
  <si>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</si>
  <si>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</si>
  <si>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</si>
  <si>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</si>
  <si>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</si>
  <si>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</si>
  <si>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</si>
  <si>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</si>
  <si>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</si>
  <si>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</si>
  <si>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</si>
  <si>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</si>
  <si>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</si>
  <si>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</si>
  <si>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</si>
  <si>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</si>
  <si>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</si>
  <si>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</si>
  <si>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</si>
  <si>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</si>
  <si>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</si>
  <si>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</si>
  <si>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</si>
  <si>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</si>
  <si>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</si>
  <si>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</si>
  <si>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</si>
  <si>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</si>
  <si>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</si>
  <si>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</si>
  <si>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</si>
  <si>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</si>
  <si>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</si>
  <si>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</si>
  <si>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</si>
  <si>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</si>
  <si>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</si>
  <si>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</si>
  <si>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</si>
  <si>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</si>
  <si>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</si>
  <si>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</si>
  <si>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</si>
  <si>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</si>
  <si>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</si>
  <si>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</si>
  <si>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</si>
  <si>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</si>
  <si>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</si>
  <si>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</si>
  <si>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</si>
  <si>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</si>
  <si>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</si>
  <si>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</si>
  <si>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</si>
  <si>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</si>
  <si>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</si>
  <si>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</si>
  <si>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</si>
  <si>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</si>
  <si>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</si>
  <si>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</si>
  <si>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</si>
  <si>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</si>
  <si>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</si>
  <si>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</si>
  <si>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</si>
  <si>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</si>
  <si>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</si>
  <si>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</si>
  <si>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</si>
  <si>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</si>
  <si>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</si>
  <si>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</si>
  <si>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</si>
  <si>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</si>
  <si>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</si>
  <si>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</si>
  <si>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</si>
  <si>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</si>
  <si>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</si>
  <si>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</si>
  <si>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</si>
  <si>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</si>
  <si>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</si>
  <si>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</si>
  <si>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</si>
  <si>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</si>
  <si>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</si>
  <si>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</si>
  <si>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</si>
  <si>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</si>
  <si>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</si>
  <si>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</si>
  <si>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</si>
  <si>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</si>
  <si>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</si>
  <si>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</si>
  <si>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</si>
  <si>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</si>
  <si>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</si>
  <si>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</si>
  <si>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</si>
  <si>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</si>
  <si>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</si>
  <si>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</si>
  <si>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</si>
  <si>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</si>
  <si>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</si>
  <si>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</si>
  <si>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</si>
  <si>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</si>
  <si>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</si>
  <si>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</si>
  <si>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</si>
  <si>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</si>
  <si>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</si>
  <si>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</si>
  <si>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</si>
  <si>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</si>
  <si>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</si>
  <si>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</si>
  <si>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</si>
  <si>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</si>
  <si>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</si>
  <si>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</si>
  <si>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</si>
  <si>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</si>
  <si>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</si>
  <si>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</si>
  <si>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</si>
  <si>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</si>
  <si>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</si>
  <si>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</si>
  <si>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</si>
  <si>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</si>
  <si>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</si>
  <si>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</si>
  <si>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</si>
  <si>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</si>
  <si>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</si>
  <si>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</si>
  <si>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</si>
  <si>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</si>
  <si>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</si>
  <si>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</si>
  <si>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</si>
  <si>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</si>
  <si>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</si>
  <si>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</si>
  <si>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</si>
  <si>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</si>
  <si>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</si>
  <si>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</si>
  <si>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</si>
  <si>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</si>
  <si>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</si>
  <si>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</si>
  <si>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</si>
  <si>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</si>
  <si>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</si>
  <si>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</si>
  <si>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</si>
  <si>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</si>
  <si>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</si>
  <si>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</si>
  <si>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</si>
  <si>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</si>
  <si>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</si>
  <si>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</si>
  <si>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</si>
  <si>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</si>
  <si>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</si>
  <si>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</si>
  <si>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</si>
  <si>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</si>
  <si>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</si>
  <si>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</si>
  <si>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</si>
  <si>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</si>
  <si>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</si>
  <si>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</si>
  <si>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</si>
  <si>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</si>
  <si>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</si>
  <si>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</si>
  <si>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</si>
  <si>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</si>
  <si>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</si>
  <si>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</si>
  <si>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</si>
  <si>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</si>
  <si>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</si>
  <si>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</si>
  <si>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</si>
  <si>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</si>
  <si>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</si>
  <si>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</si>
  <si>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</si>
  <si>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</si>
  <si>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</si>
  <si>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</si>
  <si>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</si>
  <si>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</si>
  <si>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</si>
  <si>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</si>
  <si>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</si>
  <si>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</si>
  <si>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</si>
  <si>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</si>
  <si>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</si>
  <si>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</si>
  <si>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</si>
  <si>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</si>
  <si>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</si>
  <si>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</si>
  <si>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</si>
  <si>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</si>
  <si>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</si>
  <si>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</si>
  <si>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</si>
  <si>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</si>
  <si>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</si>
  <si>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</si>
  <si>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</si>
  <si>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</si>
  <si>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</si>
  <si>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</si>
  <si>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</si>
  <si>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</si>
  <si>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</si>
  <si>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</si>
  <si>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</si>
  <si>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</si>
  <si>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</si>
  <si>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</si>
  <si>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</si>
  <si>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</si>
  <si>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</si>
  <si>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</si>
  <si>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</si>
  <si>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</si>
  <si>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</si>
  <si>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</si>
  <si>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</si>
  <si>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</si>
  <si>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</si>
  <si>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</si>
  <si>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</si>
  <si>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</si>
  <si>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</si>
  <si>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</si>
  <si>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</si>
  <si>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</si>
  <si>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</si>
  <si>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</si>
  <si>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</si>
  <si>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</si>
  <si>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</si>
  <si>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</si>
  <si>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</si>
  <si>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</si>
  <si>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</si>
  <si>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</si>
  <si>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</si>
  <si>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</si>
  <si>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</si>
  <si>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</si>
  <si>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</si>
  <si>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</si>
  <si>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</si>
  <si>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</si>
  <si>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</si>
  <si>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</si>
  <si>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</si>
  <si>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</si>
  <si>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</si>
  <si>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</si>
  <si>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</si>
  <si>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</si>
  <si>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</si>
  <si>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</si>
  <si>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</si>
  <si>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</si>
  <si>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</si>
  <si>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</si>
  <si>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</si>
  <si>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</si>
  <si>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</si>
  <si>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</si>
  <si>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</si>
  <si>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</si>
  <si>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</si>
  <si>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</si>
  <si>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</si>
  <si>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</si>
  <si>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</si>
  <si>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</si>
  <si>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</si>
  <si>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</si>
  <si>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</si>
  <si>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</si>
  <si>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</si>
  <si>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</si>
  <si>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</si>
  <si>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</si>
  <si>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</si>
  <si>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</si>
  <si>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</si>
  <si>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</si>
  <si>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</si>
  <si>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</si>
  <si>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</si>
  <si>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</si>
  <si>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</si>
  <si>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</si>
  <si>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</si>
  <si>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</si>
  <si>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</si>
  <si>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</si>
  <si>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</si>
  <si>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</si>
  <si>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</si>
  <si>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</si>
  <si>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</si>
  <si>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</si>
  <si>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</si>
  <si>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</si>
  <si>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</si>
  <si>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</si>
  <si>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</si>
  <si>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</si>
  <si>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</si>
  <si>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</si>
  <si>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</si>
  <si>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</si>
  <si>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</si>
  <si>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</si>
  <si>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</si>
  <si>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</si>
  <si>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</si>
  <si>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</si>
  <si>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</si>
  <si>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</si>
  <si>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</si>
  <si>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</si>
  <si>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</si>
  <si>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</si>
  <si>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</si>
  <si>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</si>
  <si>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</si>
  <si>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</si>
  <si>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</si>
  <si>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</si>
  <si>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</si>
  <si>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</si>
  <si>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</si>
  <si>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</si>
  <si>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</si>
  <si>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</si>
  <si>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</si>
  <si>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</si>
  <si>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</si>
  <si>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</si>
  <si>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</si>
  <si>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</si>
  <si>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</si>
  <si>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</si>
  <si>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</si>
  <si>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</si>
  <si>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</si>
  <si>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</si>
  <si>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</si>
  <si>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</si>
  <si>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</si>
  <si>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</si>
  <si>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</si>
  <si>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</si>
  <si>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</si>
  <si>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</si>
  <si>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</si>
  <si>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</si>
  <si>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</si>
  <si>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</si>
  <si>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</si>
  <si>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</si>
  <si>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</si>
  <si>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</si>
  <si>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</si>
  <si>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</si>
  <si>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</si>
  <si>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</si>
  <si>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</si>
  <si>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</si>
  <si>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</si>
  <si>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</si>
  <si>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</si>
  <si>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</si>
  <si>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</si>
  <si>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</si>
  <si>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</si>
  <si>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</si>
  <si>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</si>
  <si>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</si>
  <si>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</si>
  <si>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</si>
  <si>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</si>
  <si>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</si>
  <si>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</si>
  <si>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</si>
  <si>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</si>
  <si>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</si>
  <si>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</si>
  <si>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</si>
  <si>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</si>
  <si>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</si>
  <si>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</si>
  <si>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</si>
  <si>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</si>
  <si>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</si>
  <si>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</si>
  <si>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</si>
  <si>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</si>
  <si>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</si>
  <si>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</si>
  <si>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</si>
  <si>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</si>
  <si>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</si>
  <si>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</si>
  <si>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</si>
  <si>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</si>
  <si>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</si>
  <si>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</si>
  <si>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</si>
  <si>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</si>
  <si>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</si>
  <si>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</si>
  <si>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</si>
  <si>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</si>
  <si>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</si>
  <si>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</si>
  <si>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</si>
  <si>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</si>
  <si>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</si>
  <si>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</si>
  <si>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</si>
  <si>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</si>
  <si>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</si>
  <si>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</si>
  <si>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</si>
  <si>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</si>
  <si>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</si>
  <si>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</si>
  <si>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</si>
  <si>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</si>
  <si>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</si>
  <si>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</si>
  <si>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</si>
  <si>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</si>
  <si>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</si>
  <si>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</si>
  <si>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</si>
  <si>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</si>
  <si>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</si>
  <si>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</si>
  <si>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</si>
  <si>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</si>
  <si>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</si>
  <si>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</si>
  <si>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</si>
  <si>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</si>
  <si>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</si>
  <si>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</si>
  <si>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</si>
  <si>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</si>
  <si>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</si>
  <si>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</si>
  <si>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</si>
  <si>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</si>
  <si>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</si>
  <si>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</si>
  <si>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</si>
  <si>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</si>
  <si>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</si>
  <si>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</si>
  <si>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</si>
  <si>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</si>
  <si>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</si>
  <si>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</si>
  <si>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</si>
  <si>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</si>
  <si>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</si>
  <si>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</si>
  <si>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</si>
  <si>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</si>
  <si>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</si>
  <si>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</si>
  <si>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</si>
  <si>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</si>
  <si>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</si>
  <si>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</si>
  <si>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</si>
  <si>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</si>
  <si>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</si>
  <si>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</si>
  <si>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</si>
  <si>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</si>
  <si>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</si>
  <si>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</si>
  <si>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</si>
  <si>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</si>
  <si>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</si>
  <si>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</si>
  <si>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</si>
  <si>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</si>
  <si>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</si>
  <si>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</si>
  <si>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</si>
  <si>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</si>
  <si>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</si>
  <si>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</si>
  <si>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</si>
  <si>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</si>
  <si>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</si>
  <si>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</si>
  <si>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</si>
  <si>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</si>
  <si>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</si>
  <si>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</si>
  <si>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</si>
  <si>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</si>
  <si>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</si>
  <si>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</si>
  <si>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</si>
  <si>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</si>
  <si>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</si>
  <si>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</si>
  <si>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</si>
  <si>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</si>
  <si>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</si>
  <si>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</si>
  <si>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</si>
  <si>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</si>
  <si>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</si>
  <si>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</si>
  <si>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</si>
  <si>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</si>
  <si>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</si>
  <si>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</si>
  <si>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</si>
  <si>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</si>
  <si>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</si>
  <si>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</si>
  <si>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</si>
  <si>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</si>
  <si>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</si>
  <si>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</si>
  <si>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</si>
  <si>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</si>
  <si>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</si>
  <si>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</si>
  <si>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</si>
  <si>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</si>
  <si>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</si>
  <si>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</si>
  <si>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</si>
  <si>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</si>
  <si>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</si>
  <si>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</si>
  <si>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</si>
  <si>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</si>
  <si>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</si>
  <si>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</si>
  <si>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</si>
  <si>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</si>
  <si>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</si>
  <si>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</si>
  <si>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</si>
  <si>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</si>
  <si>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</si>
  <si>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</si>
  <si>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</si>
  <si>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</si>
  <si>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</si>
  <si>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</si>
  <si>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</si>
  <si>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</si>
  <si>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</si>
  <si>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</si>
  <si>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</si>
  <si>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</si>
  <si>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</si>
  <si>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</si>
  <si>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</si>
  <si>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</si>
  <si>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</si>
  <si>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</si>
  <si>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</si>
  <si>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</si>
  <si>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</si>
  <si>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</si>
  <si>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</si>
  <si>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</si>
  <si>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</si>
  <si>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</si>
  <si>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</si>
  <si>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</si>
  <si>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</si>
  <si>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</si>
  <si>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</si>
  <si>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</si>
  <si>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</si>
  <si>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</si>
  <si>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</si>
  <si>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</si>
  <si>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</si>
  <si>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</si>
  <si>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</si>
  <si>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</si>
  <si>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</si>
  <si>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</si>
  <si>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</si>
  <si>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</si>
  <si>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</si>
  <si>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</si>
  <si>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</si>
  <si>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</si>
  <si>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</si>
  <si>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</si>
  <si>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</si>
  <si>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</si>
  <si>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</si>
  <si>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</si>
  <si>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</si>
  <si>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</si>
  <si>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</si>
  <si>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</si>
  <si>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</si>
  <si>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</si>
  <si>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</si>
  <si>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</si>
  <si>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</si>
  <si>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</si>
  <si>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</si>
  <si>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</si>
  <si>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</si>
  <si>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</si>
  <si>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</si>
  <si>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</si>
  <si>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</si>
  <si>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</si>
  <si>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</si>
  <si>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</si>
  <si>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</si>
  <si>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</si>
  <si>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</si>
  <si>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</si>
  <si>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</si>
  <si>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</si>
  <si>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</si>
  <si>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</si>
  <si>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</si>
  <si>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</si>
  <si>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</si>
  <si>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</si>
  <si>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</si>
  <si>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</si>
  <si>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</si>
  <si>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</si>
  <si>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</si>
  <si>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</si>
  <si>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</si>
  <si>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</si>
  <si>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</si>
  <si>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</si>
  <si>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</si>
  <si>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</si>
  <si>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</si>
  <si>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</si>
  <si>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</si>
  <si>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</si>
  <si>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</si>
  <si>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</si>
  <si>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</si>
  <si>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</si>
  <si>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</si>
  <si>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</si>
  <si>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</si>
  <si>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</si>
  <si>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</si>
  <si>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</si>
  <si>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</si>
  <si>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</si>
  <si>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</si>
  <si>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</si>
  <si>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</si>
  <si>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</si>
  <si>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</si>
  <si>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</si>
  <si>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</si>
  <si>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</si>
  <si>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</si>
  <si>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</si>
  <si>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</si>
  <si>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</si>
  <si>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</si>
  <si>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</si>
  <si>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</si>
  <si>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</si>
  <si>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</si>
  <si>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</si>
  <si>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</si>
  <si>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</si>
  <si>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</si>
  <si>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</si>
  <si>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</si>
  <si>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</si>
  <si>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</si>
  <si>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</si>
  <si>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</si>
  <si>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</si>
  <si>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</si>
  <si>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</si>
  <si>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</si>
  <si>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</si>
  <si>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</si>
  <si>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</si>
  <si>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</si>
  <si>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</si>
  <si>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</si>
  <si>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</si>
  <si>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</si>
  <si>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</si>
  <si>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</si>
  <si>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</si>
  <si>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</si>
  <si>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</si>
  <si>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</si>
  <si>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</si>
  <si>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</si>
  <si>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</si>
  <si>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</si>
  <si>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</si>
  <si>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</si>
  <si>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</si>
  <si>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</si>
  <si>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</si>
  <si>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</si>
  <si>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</si>
  <si>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</si>
  <si>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</si>
  <si>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</si>
  <si>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</si>
  <si>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</si>
  <si>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</si>
  <si>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</si>
  <si>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</si>
  <si>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</si>
  <si>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</si>
  <si>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</si>
  <si>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</si>
  <si>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</si>
  <si>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</si>
  <si>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</si>
  <si>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</si>
  <si>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</si>
  <si>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</si>
  <si>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</si>
  <si>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</si>
  <si>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</si>
  <si>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</si>
  <si>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</si>
  <si>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</si>
  <si>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</si>
  <si>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</si>
  <si>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</si>
  <si>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</si>
  <si>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</si>
  <si>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</si>
  <si>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</si>
  <si>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</si>
  <si>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</si>
  <si>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</si>
  <si>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</si>
  <si>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</si>
  <si>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</si>
  <si>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</si>
  <si>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</si>
  <si>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</si>
  <si>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</si>
  <si>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</si>
  <si>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</si>
  <si>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</si>
  <si>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</si>
  <si>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</si>
  <si>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</si>
  <si>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</si>
  <si>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</si>
  <si>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</si>
  <si>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</si>
  <si>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</si>
  <si>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</si>
  <si>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</si>
  <si>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</si>
  <si>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</si>
  <si>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</si>
  <si>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</si>
  <si>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</si>
  <si>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</si>
  <si>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</si>
  <si>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</si>
  <si>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</si>
  <si>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</si>
  <si>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</si>
  <si>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</si>
  <si>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</si>
  <si>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</si>
  <si>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</si>
  <si>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</si>
  <si>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</si>
  <si>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</si>
  <si>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</si>
  <si>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</si>
  <si>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</si>
  <si>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</si>
  <si>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</si>
  <si>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</si>
  <si>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</si>
  <si>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</si>
  <si>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</si>
  <si>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</si>
  <si>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</si>
  <si>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</si>
  <si>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</si>
  <si>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</si>
  <si>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</si>
  <si>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</si>
  <si>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</si>
  <si>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</si>
  <si>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</si>
  <si>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</si>
  <si>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</si>
  <si>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</si>
  <si>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</si>
  <si>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</si>
  <si>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</si>
  <si>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</si>
  <si>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</si>
  <si>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</si>
  <si>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</si>
  <si>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</si>
  <si>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</si>
  <si>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</si>
  <si>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</si>
  <si>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</si>
  <si>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</si>
  <si>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</si>
  <si>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</si>
  <si>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</si>
  <si>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</si>
  <si>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</si>
  <si>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</si>
  <si>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</si>
  <si>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</si>
  <si>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</si>
  <si>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</si>
  <si>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</si>
  <si>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</si>
  <si>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</si>
  <si>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</si>
  <si>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</si>
  <si>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</si>
  <si>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</si>
  <si>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</si>
  <si>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</si>
  <si>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</si>
  <si>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</si>
  <si>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</si>
  <si>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</si>
  <si>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</si>
  <si>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</si>
  <si>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</si>
  <si>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</si>
  <si>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</si>
  <si>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</si>
  <si>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</si>
  <si>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</si>
  <si>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</si>
  <si>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</si>
  <si>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</si>
  <si>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</si>
  <si>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</si>
  <si>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</si>
  <si>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</si>
  <si>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</si>
  <si>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</si>
  <si>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</si>
  <si>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</si>
  <si>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</si>
  <si>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</si>
  <si>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</si>
  <si>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</si>
  <si>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</si>
  <si>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</si>
  <si>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</si>
  <si>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</si>
  <si>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</si>
  <si>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</si>
  <si>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</si>
  <si>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</si>
  <si>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</si>
  <si>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</si>
  <si>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</si>
  <si>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</si>
  <si>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</si>
  <si>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</si>
  <si>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</si>
  <si>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</si>
  <si>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</si>
  <si>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</si>
  <si>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</si>
  <si>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</si>
  <si>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</si>
  <si>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</si>
  <si>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</si>
  <si>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</si>
  <si>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</si>
  <si>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</si>
  <si>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</si>
  <si>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</si>
  <si>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</si>
  <si>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</si>
  <si>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</si>
  <si>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</si>
  <si>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</si>
  <si>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</si>
  <si>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</si>
  <si>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</si>
  <si>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</si>
  <si>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</si>
  <si>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</si>
  <si>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</si>
  <si>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</si>
  <si>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</si>
  <si>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</si>
  <si>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</si>
  <si>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</si>
  <si>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</si>
  <si>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</si>
  <si>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</si>
  <si>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</si>
  <si>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</si>
  <si>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</si>
  <si>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</si>
  <si>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</si>
  <si>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</si>
  <si>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</si>
  <si>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</si>
  <si>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</si>
  <si>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</si>
  <si>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</si>
  <si>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</si>
  <si>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</si>
  <si>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</si>
  <si>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</si>
  <si>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</si>
  <si>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</si>
  <si>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</si>
  <si>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</si>
  <si>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</si>
  <si>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</si>
  <si>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</si>
  <si>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</si>
  <si>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</si>
  <si>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</si>
  <si>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</si>
  <si>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</si>
  <si>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</si>
  <si>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</si>
  <si>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</si>
  <si>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</si>
  <si>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</si>
  <si>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</si>
  <si>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</si>
  <si>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</si>
  <si>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</si>
  <si>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</si>
  <si>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</si>
  <si>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</si>
  <si>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</si>
  <si>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</si>
  <si>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</si>
  <si>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</si>
  <si>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</si>
  <si>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</si>
  <si>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</si>
  <si>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</si>
  <si>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</si>
  <si>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</si>
  <si>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</si>
  <si>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</si>
  <si>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</si>
  <si>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</si>
  <si>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</si>
  <si>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</si>
  <si>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</si>
  <si>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</si>
  <si>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</si>
  <si>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</si>
  <si>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</si>
  <si>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</si>
  <si>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</si>
  <si>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</si>
  <si>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</si>
  <si>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</si>
  <si>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</si>
  <si>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</si>
  <si>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</si>
  <si>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</si>
  <si>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</si>
  <si>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</si>
  <si>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</si>
  <si>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</si>
  <si>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</si>
  <si>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</si>
  <si>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</si>
  <si>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</si>
  <si>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</si>
  <si>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</si>
  <si>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</si>
  <si>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</si>
  <si>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</si>
  <si>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</si>
  <si>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</si>
  <si>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</si>
  <si>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</si>
  <si>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</si>
  <si>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</si>
  <si>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</si>
  <si>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</si>
  <si>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</si>
  <si>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</si>
  <si>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</si>
  <si>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</si>
  <si>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</si>
  <si>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</si>
  <si>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</si>
  <si>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</si>
  <si>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</si>
  <si>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</si>
  <si>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</si>
  <si>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</si>
  <si>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</si>
  <si>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</si>
  <si>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</si>
  <si>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</si>
  <si>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</si>
  <si>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</si>
  <si>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</si>
  <si>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</si>
  <si>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</si>
  <si>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</si>
  <si>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</si>
  <si>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</si>
  <si>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</si>
  <si>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</si>
  <si>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</si>
  <si>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</si>
  <si>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</si>
  <si>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</si>
  <si>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</si>
  <si>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</si>
  <si>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</si>
  <si>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</si>
  <si>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</si>
  <si>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</si>
  <si>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</si>
  <si>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</si>
  <si>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</si>
  <si>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</si>
  <si>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</si>
  <si>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</si>
  <si>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</si>
  <si>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</si>
  <si>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</si>
  <si>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</si>
  <si>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</si>
  <si>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</si>
  <si>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</si>
  <si>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</si>
  <si>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</si>
  <si>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</si>
  <si>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</si>
  <si>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</si>
  <si>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</si>
  <si>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</si>
  <si>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</si>
  <si>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</si>
  <si>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</si>
  <si>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</si>
  <si>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</si>
  <si>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</si>
  <si>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</si>
  <si>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</si>
  <si>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</si>
  <si>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</si>
  <si>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</si>
  <si>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</si>
  <si>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</si>
  <si>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</si>
  <si>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</si>
  <si>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</si>
  <si>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</si>
  <si>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</si>
  <si>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</si>
  <si>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</si>
  <si>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</si>
  <si>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</si>
  <si>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</si>
  <si>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</si>
  <si>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</si>
  <si>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</si>
  <si>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</si>
  <si>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</si>
  <si>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</si>
  <si>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</si>
  <si>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</si>
  <si>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</si>
  <si>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</si>
  <si>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</si>
  <si>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</si>
  <si>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</si>
  <si>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</si>
  <si>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</si>
  <si>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</si>
  <si>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</si>
  <si>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</si>
  <si>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</si>
  <si>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</si>
  <si>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</si>
  <si>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</si>
  <si>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</si>
  <si>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</si>
  <si>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</si>
  <si>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</si>
  <si>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</si>
  <si>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</si>
  <si>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</si>
  <si>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</si>
  <si>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</si>
  <si>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</si>
  <si>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</si>
  <si>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</si>
  <si>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</si>
  <si>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</si>
  <si>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</si>
  <si>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</si>
  <si>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</si>
  <si>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</si>
  <si>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</si>
  <si>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</si>
  <si>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</si>
  <si>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</si>
  <si>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</si>
  <si>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</si>
  <si>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</si>
  <si>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</si>
  <si>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</si>
  <si>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</si>
  <si>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</si>
  <si>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</si>
  <si>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</si>
  <si>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</si>
  <si>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</si>
  <si>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</si>
  <si>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</si>
  <si>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</si>
  <si>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</si>
  <si>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</si>
  <si>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</si>
  <si>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</si>
  <si>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</si>
  <si>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</si>
  <si>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</si>
  <si>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</si>
  <si>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</si>
  <si>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</si>
  <si>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</si>
  <si>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</si>
  <si>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</si>
  <si>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</si>
  <si>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</si>
  <si>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</si>
  <si>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</si>
  <si>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</si>
  <si>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</si>
  <si>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</si>
  <si>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</si>
  <si>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</si>
  <si>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</si>
  <si>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</si>
  <si>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</si>
  <si>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</si>
  <si>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</si>
  <si>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</si>
  <si>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</si>
  <si>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</si>
  <si>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</si>
  <si>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</si>
  <si>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</si>
  <si>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</si>
  <si>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</si>
  <si>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</si>
  <si>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</si>
  <si>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</si>
  <si>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</si>
  <si>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</si>
  <si>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</si>
  <si>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</si>
  <si>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</si>
  <si>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</si>
  <si>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</si>
  <si>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</si>
  <si>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</si>
  <si>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</si>
  <si>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</si>
  <si>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</si>
  <si>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</si>
  <si>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</si>
  <si>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</si>
  <si>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</si>
  <si>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</si>
  <si>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</si>
  <si>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</si>
  <si>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</si>
  <si>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</si>
  <si>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</si>
  <si>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</si>
  <si>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</si>
  <si>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</si>
  <si>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</si>
  <si>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</si>
  <si>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</si>
  <si>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</si>
  <si>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</si>
  <si>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</si>
  <si>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</si>
  <si>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</si>
  <si>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</si>
  <si>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</si>
  <si>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</si>
  <si>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</si>
  <si>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</si>
  <si>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</si>
  <si>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</si>
  <si>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</si>
  <si>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</si>
  <si>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</si>
  <si>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</si>
  <si>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</si>
  <si>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</si>
  <si>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</si>
  <si>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</si>
  <si>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</si>
  <si>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</si>
  <si>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</si>
  <si>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</si>
  <si>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</si>
  <si>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</si>
  <si>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</si>
  <si>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</si>
  <si>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</si>
  <si>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</si>
  <si>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</si>
  <si>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</si>
  <si>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</si>
  <si>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</si>
  <si>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</si>
  <si>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</si>
  <si>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</si>
  <si>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</si>
  <si>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</si>
  <si>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</si>
  <si>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</si>
  <si>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</si>
  <si>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</si>
  <si>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</si>
  <si>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</si>
  <si>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</si>
  <si>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</si>
  <si>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</si>
  <si>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</si>
  <si>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</si>
  <si>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</si>
  <si>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</si>
  <si>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</si>
  <si>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</si>
  <si>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</si>
  <si>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</si>
  <si>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</si>
  <si>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</si>
  <si>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</si>
  <si>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</si>
  <si>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</si>
  <si>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</si>
  <si>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</si>
  <si>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</si>
  <si>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</si>
  <si>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</si>
  <si>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</si>
  <si>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</si>
  <si>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</si>
  <si>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</si>
  <si>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</si>
  <si>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</si>
  <si>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</si>
  <si>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</si>
  <si>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</si>
  <si>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</si>
  <si>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</si>
  <si>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</si>
  <si>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</si>
  <si>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</si>
  <si>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</si>
  <si>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</si>
  <si>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</si>
  <si>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</si>
  <si>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</si>
  <si>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</si>
  <si>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</si>
  <si>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</si>
  <si>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</si>
  <si>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</si>
  <si>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</si>
  <si>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</si>
  <si>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</si>
  <si>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</si>
  <si>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</si>
  <si>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</si>
  <si>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</si>
  <si>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</si>
  <si>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</si>
  <si>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</si>
  <si>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</si>
  <si>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</si>
  <si>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</si>
  <si>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</si>
  <si>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</si>
  <si>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</si>
  <si>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</si>
  <si>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</si>
  <si>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</si>
  <si>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</si>
  <si>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</si>
  <si>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</si>
  <si>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</si>
  <si>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</si>
  <si>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</si>
  <si>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</si>
  <si>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</si>
  <si>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</si>
  <si>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</si>
  <si>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</si>
  <si>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</si>
  <si>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</si>
  <si>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</si>
  <si>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</si>
  <si>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</si>
  <si>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</si>
  <si>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</si>
  <si>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</si>
  <si>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</si>
  <si>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</si>
  <si>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</si>
  <si>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</si>
  <si>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</si>
  <si>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</si>
  <si>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</si>
  <si>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</si>
  <si>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</si>
  <si>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</si>
  <si>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</si>
  <si>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</si>
  <si>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</si>
  <si>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</si>
  <si>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</si>
  <si>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</si>
  <si>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</si>
  <si>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</si>
  <si>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</si>
  <si>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</si>
  <si>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</si>
  <si>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</si>
  <si>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</si>
  <si>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</si>
  <si>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</si>
  <si>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</si>
  <si>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</si>
  <si>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</si>
  <si>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</si>
  <si>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</si>
  <si>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</si>
  <si>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</si>
  <si>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</si>
  <si>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</si>
  <si>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</si>
  <si>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</si>
  <si>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</si>
  <si>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</si>
  <si>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</si>
  <si>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</si>
  <si>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</si>
  <si>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</si>
  <si>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</si>
  <si>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</si>
  <si>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</si>
  <si>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</si>
  <si>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</si>
  <si>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</si>
  <si>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</si>
  <si>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</si>
  <si>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</si>
  <si>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</si>
  <si>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</si>
  <si>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</si>
  <si>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</si>
  <si>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</si>
  <si>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</si>
  <si>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</si>
  <si>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</si>
  <si>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</si>
  <si>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</si>
  <si>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</si>
  <si>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</si>
  <si>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</si>
  <si>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</si>
  <si>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</si>
  <si>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</si>
  <si>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</si>
  <si>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</si>
  <si>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</si>
  <si>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</si>
  <si>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</si>
  <si>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</si>
  <si>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</si>
  <si>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</si>
  <si>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</si>
  <si>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</si>
  <si>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</si>
  <si>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</si>
  <si>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</si>
  <si>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</si>
  <si>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</si>
  <si>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</si>
  <si>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</si>
  <si>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</si>
  <si>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</si>
  <si>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</si>
  <si>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</si>
  <si>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</si>
  <si>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</si>
  <si>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</si>
  <si>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</si>
  <si>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</si>
  <si>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</si>
  <si>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</si>
  <si>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</si>
  <si>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</si>
  <si>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</si>
  <si>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</si>
  <si>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</si>
  <si>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</si>
  <si>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</si>
  <si>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</si>
  <si>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</si>
  <si>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</si>
  <si>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</si>
  <si>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</si>
  <si>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</si>
  <si>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</si>
  <si>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</si>
  <si>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</si>
  <si>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</si>
  <si>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</si>
  <si>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</si>
  <si>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</si>
  <si>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</si>
  <si>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</si>
  <si>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</si>
  <si>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</si>
  <si>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</si>
  <si>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</si>
  <si>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</si>
  <si>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</si>
  <si>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</si>
  <si>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</si>
  <si>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</si>
  <si>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</si>
  <si>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</si>
  <si>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</si>
  <si>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</si>
  <si>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</si>
  <si>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</si>
  <si>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</si>
  <si>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</si>
  <si>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</si>
  <si>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</si>
  <si>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</si>
  <si>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</si>
  <si>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</si>
  <si>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</si>
  <si>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</si>
  <si>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</si>
  <si>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</si>
  <si>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</si>
  <si>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</si>
  <si>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</si>
  <si>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</si>
  <si>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</si>
  <si>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</si>
  <si>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</si>
  <si>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</si>
  <si>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</si>
  <si>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</si>
  <si>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</si>
  <si>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</si>
  <si>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</si>
  <si>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</si>
  <si>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</si>
  <si>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</si>
  <si>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</si>
  <si>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</si>
  <si>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</si>
  <si>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</si>
  <si>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</si>
  <si>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</si>
  <si>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</si>
  <si>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</si>
  <si>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</si>
  <si>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</si>
  <si>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</si>
  <si>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</si>
  <si>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</si>
  <si>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</si>
  <si>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</si>
  <si>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</si>
  <si>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</si>
  <si>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</si>
  <si>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</si>
  <si>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</si>
  <si>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</si>
  <si>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</si>
  <si>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</si>
  <si>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</si>
  <si>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</si>
  <si>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</si>
  <si>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</si>
  <si>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</si>
  <si>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</si>
  <si>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</si>
  <si>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</si>
  <si>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</si>
  <si>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</si>
  <si>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</si>
  <si>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</si>
  <si>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</si>
  <si>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</si>
  <si>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</si>
  <si>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</si>
  <si>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</si>
  <si>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</si>
  <si>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</si>
  <si>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</si>
  <si>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</si>
  <si>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</si>
  <si>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</si>
  <si>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</si>
  <si>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</si>
  <si>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</si>
  <si>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</si>
  <si>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</si>
  <si>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</si>
  <si>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</si>
  <si>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</si>
  <si>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</si>
  <si>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</si>
  <si>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</si>
  <si>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</si>
  <si>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</si>
  <si>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</si>
  <si>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</si>
  <si>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</si>
  <si>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</si>
  <si>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</si>
  <si>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</si>
  <si>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</si>
  <si>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</si>
  <si>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</si>
  <si>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</si>
  <si>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</si>
  <si>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</si>
  <si>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</si>
  <si>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</si>
  <si>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</si>
  <si>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</si>
  <si>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</si>
  <si>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</si>
  <si>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</si>
  <si>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</si>
  <si>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</si>
  <si>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</si>
  <si>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</si>
  <si>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</si>
  <si>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</si>
  <si>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</si>
  <si>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</si>
  <si>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</si>
  <si>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</si>
  <si>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</si>
  <si>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</si>
  <si>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</si>
  <si>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</si>
  <si>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</si>
  <si>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</si>
  <si>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</si>
  <si>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</si>
  <si>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</si>
  <si>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</si>
  <si>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</si>
  <si>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</si>
  <si>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</si>
  <si>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</si>
  <si>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</si>
  <si>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</si>
  <si>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</si>
  <si>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</si>
  <si>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</si>
  <si>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</si>
  <si>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</si>
  <si>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</si>
  <si>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</si>
  <si>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</si>
  <si>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</si>
  <si>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</si>
  <si>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</si>
  <si>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</si>
  <si>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</si>
  <si>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</si>
  <si>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</si>
  <si>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</si>
  <si>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</si>
  <si>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</si>
  <si>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</si>
  <si>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</si>
  <si>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</si>
  <si>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</si>
  <si>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</si>
  <si>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</si>
  <si>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</si>
  <si>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</si>
  <si>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</si>
  <si>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</si>
  <si>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</si>
  <si>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</si>
  <si>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</si>
  <si>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</si>
  <si>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</si>
  <si>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</si>
  <si>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</si>
  <si>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</si>
  <si>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</si>
  <si>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</si>
  <si>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</si>
  <si>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</si>
  <si>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</si>
  <si>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</si>
  <si>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</si>
  <si>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</si>
  <si>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</si>
  <si>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</si>
  <si>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</si>
  <si>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</si>
  <si>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</si>
  <si>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</si>
  <si>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</si>
  <si>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</si>
  <si>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</si>
  <si>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</si>
  <si>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</si>
  <si>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</si>
  <si>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</si>
  <si>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</si>
  <si>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</si>
  <si>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</si>
  <si>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</si>
  <si>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</si>
  <si>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</si>
  <si>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</si>
  <si>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</si>
  <si>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</si>
  <si>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</si>
  <si>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</si>
  <si>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</si>
  <si>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</si>
  <si>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</si>
  <si>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</si>
  <si>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</si>
  <si>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</si>
  <si>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</si>
  <si>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</si>
  <si>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</si>
  <si>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</si>
  <si>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</si>
  <si>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</si>
  <si>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</si>
  <si>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</si>
  <si>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</si>
  <si>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</si>
  <si>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</si>
  <si>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</si>
  <si>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</si>
  <si>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</si>
  <si>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</si>
  <si>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</si>
  <si>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</si>
  <si>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</si>
  <si>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</si>
  <si>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</si>
  <si>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</si>
  <si>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</si>
  <si>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</si>
  <si>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</si>
  <si>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</si>
  <si>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</si>
  <si>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</si>
  <si>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</si>
  <si>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PCM-20251108-00000605</t>
  </si>
  <si>
    <t xml:space="preserve">Sceco team working at area and team trying to connnect pg </t>
  </si>
  <si>
    <t>PCM-20251108-00000692</t>
  </si>
  <si>
    <t>At site TS</t>
  </si>
  <si>
    <t>PCM-20251108-00000782</t>
  </si>
  <si>
    <t>ETA 75 mins</t>
  </si>
  <si>
    <t>PCM-20251108-00000747</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</si>
  <si>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</si>
  <si>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</si>
  <si>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</si>
  <si>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</si>
  <si>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</si>
  <si>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</si>
  <si>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</si>
  <si>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</si>
  <si>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</si>
  <si>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PCM-20251108-00000772</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</si>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</sst>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7" ca="1" si="0">IFERROR(NOW()-F2,"")</f>
        <v>306.52205798611249</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45969.470483912039</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45969.470483912039</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45969.470483912039</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45969.470483912039</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45969.470483912039</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45969.470483912039</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45969.470483912039</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45969.470483912039</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45969.470483912039</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45969.470483912039</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45969.470483912039</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45969.470483912039</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45969.470483912039</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45969.470483912039</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45969.470483912039</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45969.470483912039</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45969.470483912039</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45969.470483912039</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45969.470483912039</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45969.470483912039</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45969.470483912039</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45969.470483912039</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45969.470483912039</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45969.470483912039</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45969.470483912039</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ref="G28:G59" ca="1" si="1">IFERROR(NOW()-F28,"")</f>
        <v>45969.470483912039</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1"/>
        <v>45969.470483912039</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45969.470483912039</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45969.470483912039</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45969.470483912039</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45969.470483912039</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45969.470483912039</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45969.470483912039</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45969.470483912039</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45969.470483912039</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45969.470483912039</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45969.470483912039</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45969.470483912039</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45969.470483912039</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45969.470483912039</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45969.470483912039</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45969.470483912039</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45969.470483912039</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45969.470483912039</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45969.470483912039</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45969.470483912039</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45969.470483912039</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45969.470483912039</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45969.470483912039</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45969.470483912039</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45969.470483912039</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45969.470483912039</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45969.470483912039</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45969.470483912039</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45969.470483912039</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45969.470483912039</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45969.470483912039</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ref="G60:G91" ca="1" si="2">IFERROR(NOW()-F60,"")</f>
        <v>45969.470483912039</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2"/>
        <v>45969.470483912039</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45969.470483912039</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45969.470483912039</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45969.470483912039</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45969.470483912039</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45969.470483912039</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45969.470483912039</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45969.470483912039</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45969.470483912039</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45969.470483912039</v>
      </c>
      <c r="H70" s="117"/>
      <c r="I70" s="115" t="str">
        <f>IFERROR(VLOOKUP(D70,DB!A:F,6,0),"")</f>
        <v/>
      </c>
      <c r="J70" s="115" t="str">
        <f>IFERROR(VLOOKUP(D70,DB!A:G,7,0),"")</f>
        <v/>
      </c>
      <c r="K70" s="119"/>
      <c r="L70" s="120" t="str">
        <f>IFERROR(VLOOKUP(D70,DB!A:I,9,0),"")</f>
        <v/>
      </c>
    </row>
    <row r="71" spans="1:12" ht="15" customHeight="1">
      <c r="A71" s="123"/>
      <c r="B71" s="124" t="str">
        <f>IFERROR(VLOOKUP(D71,DB!A:K,11,0),"")</f>
        <v/>
      </c>
      <c r="C71" s="124"/>
      <c r="D71" s="124"/>
      <c r="E71" s="125"/>
      <c r="F71" s="126"/>
      <c r="G71" s="127">
        <f t="shared" ca="1" si="2"/>
        <v>45969.470483912039</v>
      </c>
      <c r="H71" s="126"/>
      <c r="I71" s="124" t="str">
        <f>IFERROR(VLOOKUP(D71,DB!A:F,6,0),"")</f>
        <v/>
      </c>
      <c r="J71" s="124" t="str">
        <f>IFERROR(VLOOKUP(D71,DB!A:G,7,0),"")</f>
        <v/>
      </c>
      <c r="K71" s="128"/>
      <c r="L71" s="129" t="str">
        <f>IFERROR(VLOOKUP(D71,DB!A:I,9,0),"")</f>
        <v/>
      </c>
    </row>
  </sheetData>
  <customSheetViews>
    <customSheetView guid="{F6042A99-DD27-4453-835D-0834D95730CC}" filter="1" showAutoFilter="1">
      <pageMargins left="0" right="0" top="0" bottom="0" header="0" footer="0"/>
      <autoFilter ref="B1:M1" xr:uid="{F436F32E-D245-4317-9D71-FC1844D0E8B3}"/>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6" ca="1" si="0">IFERROR(NOW()-F3,"-")</f>
        <v>144.47064594907715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45969.470483912039</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45969.470483912039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45969.470483912039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45969.470483912039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45969.470483912039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45969.470483912039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45969.470483912039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45969.470483912039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45969.470483912039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45969.470483912039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45969.470483912039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45969.470483912039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45969.470483912039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45969.470483912039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45969.470483912039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45969.470483912039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45969.470483912039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45969.470483912039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45969.470483912039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45969.470483912039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45969.470483912039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45969.470483912039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45969.470483912039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45969.470483912039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45969.470483912039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45969.470483912039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45969.470483912039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45969.470483912039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45969.470483912039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45969.470483912039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45969.470483912039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45969.470483912039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45969.470483912039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45969.470483912039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45969.470483912039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45969.470483912039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45969.470483912039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45969.470483912039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45969.470483912039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45969.470483912039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45969.470483912039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45969.470483912039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45969.470483912039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45969.470483912039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45969.470483912039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45969.470483912039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45969.470483912039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45969.470483912039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45969.470483912039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45969.470483912039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45969.470483912039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45969.470483912039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45969.470483912039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45969.470483912039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45969.470483912039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45969.470483912039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45969.470483912039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45969.470483912039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45969.470483912039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45969.470483912039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45969.470483912039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33"/>
      <c r="B65" s="134" t="str">
        <f>IFERROR(VLOOKUP(D65,DB!A:K,11,0),"")</f>
        <v/>
      </c>
      <c r="C65" s="134"/>
      <c r="D65" s="134"/>
      <c r="E65" s="135"/>
      <c r="F65" s="136"/>
      <c r="G65" s="137">
        <f t="shared" ca="1" si="2"/>
        <v>45969.470483912039</v>
      </c>
      <c r="H65" s="136"/>
      <c r="I65" s="134" t="str">
        <f>IFERROR(VLOOKUP(D65,DB!A:F,6,0),"")</f>
        <v/>
      </c>
      <c r="J65" s="134" t="str">
        <f>IFERROR(VLOOKUP(D65,DB!A:G,7,0),"")</f>
        <v/>
      </c>
      <c r="K65" s="138"/>
      <c r="L65" s="134" t="str">
        <f>IFERROR(VLOOKUP(D65,DB!A:I,9,0),"")</f>
        <v/>
      </c>
      <c r="M65" s="134"/>
      <c r="N65" s="134"/>
      <c r="O65" s="134"/>
      <c r="P65" s="134"/>
      <c r="Q65" s="134"/>
      <c r="R65" s="134"/>
      <c r="S65" s="134"/>
      <c r="T65" s="134"/>
      <c r="U65" s="134"/>
      <c r="V65" s="134"/>
      <c r="W65" s="134"/>
      <c r="X65" s="134"/>
      <c r="Y65" s="134"/>
      <c r="Z65" s="134"/>
      <c r="AA65" s="134"/>
      <c r="AB65" s="134"/>
      <c r="AC65" s="134"/>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4"/>
      <c r="BN65" s="134"/>
      <c r="BO65" s="134"/>
      <c r="BP65" s="134"/>
      <c r="BQ65" s="134"/>
      <c r="BR65" s="134"/>
      <c r="BS65" s="134"/>
      <c r="BT65" s="134"/>
      <c r="BU65" s="134"/>
      <c r="BV65" s="134"/>
      <c r="BW65" s="134"/>
      <c r="BX65" s="134"/>
      <c r="BY65" s="134"/>
      <c r="BZ65" s="134"/>
      <c r="CA65" s="134"/>
      <c r="CB65" s="134"/>
      <c r="CC65" s="134"/>
      <c r="CD65" s="134"/>
      <c r="CE65" s="134"/>
      <c r="CF65" s="134"/>
      <c r="CG65" s="134"/>
      <c r="CH65" s="134"/>
      <c r="CI65" s="134"/>
      <c r="CJ65" s="139"/>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c r="B2" s="61" t="str">
        <f>IFERROR(VLOOKUP(D2,DB!A:K,11,0),"")</f>
        <v/>
      </c>
      <c r="C2" s="18"/>
      <c r="D2" s="18"/>
      <c r="E2" s="18"/>
      <c r="F2" s="20"/>
      <c r="G2" s="21">
        <f t="shared" ref="G2:G16" ca="1" si="0">IFERROR(NOW()-F2,"-")</f>
        <v>45969.470483912039</v>
      </c>
      <c r="H2" s="22"/>
      <c r="I2" s="19" t="str">
        <f>IFERROR(VLOOKUP(D2,DB!A:F,6,0),"")</f>
        <v/>
      </c>
      <c r="J2" s="18" t="str">
        <f>IFERROR(VLOOKUP(D2,DB!A:G,7,0),"")</f>
        <v/>
      </c>
      <c r="K2" s="45"/>
      <c r="L2" s="23" t="str">
        <f>IFERROR(VLOOKUP(D2,DB!A:I,9,0),"")</f>
        <v/>
      </c>
    </row>
    <row r="3" spans="1:13" s="24" customFormat="1" ht="15" customHeight="1">
      <c r="A3" s="19"/>
      <c r="B3" s="61" t="str">
        <f>IFERROR(VLOOKUP(D3,DB!A:K,11,0),"")</f>
        <v/>
      </c>
      <c r="C3" s="18"/>
      <c r="D3" s="18"/>
      <c r="E3" s="18"/>
      <c r="F3" s="20"/>
      <c r="G3" s="21">
        <f t="shared" ca="1" si="0"/>
        <v>45969.470483912039</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45969.470483912039</v>
      </c>
      <c r="H4" s="22" t="s">
        <v>39107</v>
      </c>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45969.470483912039</v>
      </c>
      <c r="H5" s="22"/>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45969.470483912039</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45969.470483912039</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45969.470483912039</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45969.470483912039</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45969.470483912039</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45969.470483912039</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45969.470483912039</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45969.470483912039</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45969.470483912039</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45969.470483912039</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45969.470483912039</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t="s">
        <v>39108</v>
      </c>
      <c r="D17" s="18"/>
      <c r="E17" s="18"/>
      <c r="F17" s="20"/>
      <c r="G17" s="21">
        <f t="shared" ref="G17:G80" ca="1" si="1">IFERROR(NOW()-F17,"-")</f>
        <v>45969.470483912039</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c r="D18" s="18"/>
      <c r="E18" s="18"/>
      <c r="F18" s="20"/>
      <c r="G18" s="21">
        <f t="shared" ca="1" si="1"/>
        <v>45969.470483912039</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45969.470483912039</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45969.470483912039</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45969.470483912039</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45969.470483912039</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45969.470483912039</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45969.470483912039</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45969.470483912039</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45969.470483912039</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45969.470483912039</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45969.470483912039</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45969.470483912039</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45969.470483912039</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45969.470483912039</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45969.470483912039</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45969.470483912039</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45969.470483912039</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45969.470483912039</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45969.470483912039</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45969.470483912039</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45969.470483912039</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45969.470483912039</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45969.470483912039</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45969.470483912039</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45969.470483912039</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45969.470483912039</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45969.470483912039</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45969.470483912039</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45969.470483912039</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45969.470483912039</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45969.470483912039</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45969.470483912039</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45969.470483912039</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45969.470483912039</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45969.470483912039</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45969.470483912039</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45969.470483912039</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45969.470483912039</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45969.470483912039</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45969.470483912039</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45969.470483912039</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45969.470483912039</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45969.470483912039</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45969.470483912039</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45969.470483912039</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45969.470483912039</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45969.470483912039</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45969.470483912039</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45969.470483912039</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45969.470483912039</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45969.470483912039</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45969.470483912039</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45969.470483912039</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45969.470483912039</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45969.470483912039</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45969.470483912039</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45969.470483912039</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45969.470483912039</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45969.470483912039</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45969.470483912039</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45969.470483912039</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45969.470483912039</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45969.470483912039</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ref="G81:G144" ca="1" si="2">IFERROR(NOW()-F81,"-")</f>
        <v>45969.470483912039</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ca="1" si="2"/>
        <v>45969.470483912039</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45969.470483912039</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45969.470483912039</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45969.470483912039</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45969.470483912039</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45969.470483912039</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45969.470483912039</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45969.470483912039</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45969.470483912039</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45969.470483912039</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45969.470483912039</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45969.470483912039</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45969.470483912039</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45969.470483912039</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45969.470483912039</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45969.470483912039</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45969.470483912039</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45969.470483912039</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45969.470483912039</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45969.470483912039</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45969.470483912039</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45969.470483912039</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45969.470483912039</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45969.470483912039</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45969.470483912039</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45969.470483912039</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45969.470483912039</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45969.470483912039</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45969.470483912039</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45969.470483912039</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45969.470483912039</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45969.470483912039</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45969.470483912039</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45969.470483912039</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45969.470483912039</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45969.470483912039</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45969.470483912039</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45969.470483912039</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45969.470483912039</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45969.470483912039</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45969.470483912039</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45969.470483912039</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45969.470483912039</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45969.470483912039</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45969.470483912039</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45969.470483912039</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45969.470483912039</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45969.470483912039</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45969.470483912039</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45969.470483912039</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45969.470483912039</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45969.470483912039</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45969.470483912039</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45969.470483912039</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45969.470483912039</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45969.470483912039</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45969.470483912039</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45969.470483912039</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45969.470483912039</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45969.470483912039</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45969.470483912039</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45969.470483912039</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45969.470483912039</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ref="G145:G208" ca="1" si="3">IFERROR(NOW()-F145,"-")</f>
        <v>45969.470483912039</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ca="1" si="3"/>
        <v>45969.470483912039</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45969.470483912039</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45969.470483912039</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45969.470483912039</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45969.470483912039</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45969.470483912039</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45969.470483912039</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45969.470483912039</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45969.470483912039</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45969.470483912039</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45969.470483912039</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45969.470483912039</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45969.470483912039</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45969.470483912039</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45969.470483912039</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45969.470483912039</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45969.470483912039</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45969.470483912039</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45969.470483912039</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45969.470483912039</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45969.470483912039</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45969.470483912039</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45969.470483912039</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45969.470483912039</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45969.470483912039</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45969.470483912039</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45969.470483912039</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45969.470483912039</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45969.470483912039</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45969.470483912039</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45969.470483912039</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45969.470483912039</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45969.470483912039</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45969.470483912039</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45969.470483912039</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45969.470483912039</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45969.470483912039</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45969.470483912039</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45969.470483912039</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45969.470483912039</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45969.470483912039</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45969.470483912039</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45969.470483912039</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45969.470483912039</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45969.470483912039</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45969.470483912039</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45969.470483912039</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45969.470483912039</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45969.470483912039</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45969.470483912039</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45969.470483912039</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45969.470483912039</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45969.470483912039</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45969.470483912039</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45969.470483912039</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45969.470483912039</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45969.470483912039</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45969.470483912039</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45969.470483912039</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45969.470483912039</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45969.470483912039</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45969.470483912039</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45969.470483912039</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ref="G209:G272" ca="1" si="4">IFERROR(NOW()-F209,"-")</f>
        <v>45969.470483912039</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ca="1" si="4"/>
        <v>45969.470483912039</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45969.470483912039</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45969.470483912039</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45969.470483912039</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45969.470483912039</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45969.470483912039</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45969.470483912039</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45969.470483912039</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45969.470483912039</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45969.470483912039</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45969.470483912039</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45969.470483912039</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45969.470483912039</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45969.470483912039</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45969.470483912039</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45969.470483912039</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45969.470483912039</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45969.470483912039</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45969.470483912039</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45969.470483912039</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45969.470483912039</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45969.470483912039</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45969.470483912039</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45969.470483912039</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45969.470483912039</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45969.470483912039</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45969.470483912039</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45969.470483912039</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45969.470483912039</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45969.470483912039</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45969.470483912039</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45969.470483912039</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45969.470483912039</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45969.470483912039</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45969.470483912039</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45969.470483912039</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45969.470483912039</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45969.470483912039</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45969.470483912039</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45969.470483912039</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45969.470483912039</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45969.470483912039</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45969.470483912039</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45969.470483912039</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45969.470483912039</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45969.470483912039</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45969.470483912039</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45969.470483912039</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45969.470483912039</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45969.470483912039</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45969.470483912039</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45969.470483912039</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45969.470483912039</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45969.470483912039</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45969.470483912039</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45969.470483912039</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45969.470483912039</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45969.470483912039</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45969.470483912039</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45969.470483912039</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45969.470483912039</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45969.470483912039</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45969.470483912039</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ref="G273:G336" ca="1" si="5">IFERROR(NOW()-F273,"-")</f>
        <v>45969.470483912039</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ca="1" si="5"/>
        <v>45969.470483912039</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45969.470483912039</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45969.470483912039</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45969.470483912039</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45969.470483912039</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45969.470483912039</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45969.470483912039</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45969.470483912039</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45969.470483912039</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45969.470483912039</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45969.470483912039</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45969.470483912039</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45969.470483912039</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45969.470483912039</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45969.470483912039</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45969.470483912039</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45969.470483912039</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45969.470483912039</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45969.470483912039</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45969.470483912039</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45969.470483912039</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45969.470483912039</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45969.470483912039</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45969.470483912039</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45969.470483912039</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45969.470483912039</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45969.470483912039</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45969.470483912039</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45969.470483912039</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45969.470483912039</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45969.470483912039</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45969.470483912039</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45969.470483912039</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45969.470483912039</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45969.470483912039</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45969.470483912039</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45969.470483912039</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45969.470483912039</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45969.470483912039</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45969.470483912039</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45969.470483912039</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45969.470483912039</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45969.470483912039</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45969.470483912039</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45969.470483912039</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45969.470483912039</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45969.470483912039</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45969.470483912039</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45969.470483912039</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45969.470483912039</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45969.470483912039</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45969.470483912039</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45969.470483912039</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45969.470483912039</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45969.470483912039</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45969.470483912039</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45969.470483912039</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45969.470483912039</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45969.470483912039</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45969.470483912039</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45969.470483912039</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45969.470483912039</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45969.470483912039</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ref="G337:G400" ca="1" si="6">IFERROR(NOW()-F337,"-")</f>
        <v>45969.470483912039</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ca="1" si="6"/>
        <v>45969.470483912039</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45969.470483912039</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45969.470483912039</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45969.470483912039</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45969.470483912039</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45969.470483912039</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45969.470483912039</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45969.470483912039</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45969.470483912039</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45969.470483912039</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45969.470483912039</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45969.470483912039</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45969.470483912039</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45969.470483912039</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45969.470483912039</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45969.470483912039</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45969.470483912039</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45969.470483912039</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45969.470483912039</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45969.470483912039</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45969.470483912039</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45969.470483912039</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45969.470483912039</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45969.470483912039</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45969.470483912039</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45969.470483912039</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45969.470483912039</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45969.470483912039</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45969.470483912039</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45969.470483912039</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45969.470483912039</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45969.470483912039</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45969.470483912039</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45969.470483912039</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45969.470483912039</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45969.470483912039</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45969.470483912039</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45969.470483912039</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45969.470483912039</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45969.470483912039</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45969.470483912039</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45969.470483912039</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45969.470483912039</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45969.470483912039</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45969.470483912039</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45969.470483912039</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45969.470483912039</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45969.470483912039</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45969.470483912039</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45969.470483912039</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45969.470483912039</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45969.470483912039</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45969.470483912039</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45969.470483912039</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45969.470483912039</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45969.470483912039</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45969.470483912039</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45969.470483912039</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45969.470483912039</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45969.470483912039</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45969.470483912039</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45969.470483912039</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45969.470483912039</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ref="G401:G464" ca="1" si="7">IFERROR(NOW()-F401,"-")</f>
        <v>45969.470483912039</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ca="1" si="7"/>
        <v>45969.470483912039</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45969.470483912039</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45969.470483912039</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45969.470483912039</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45969.470483912039</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45969.470483912039</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45969.470483912039</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45969.470483912039</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45969.470483912039</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45969.470483912039</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45969.470483912039</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45969.470483912039</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45969.470483912039</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45969.470483912039</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45969.470483912039</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45969.470483912039</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45969.470483912039</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45969.470483912039</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45969.470483912039</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45969.470483912039</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45969.470483912039</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45969.470483912039</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45969.470483912039</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45969.470483912039</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45969.470483912039</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45969.470483912039</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45969.470483912039</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45969.470483912039</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45969.470483912039</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45969.470483912039</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45969.470483912039</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45969.470483912039</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45969.470483912039</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45969.470483912039</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45969.470483912039</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45969.470483912039</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45969.470483912039</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45969.470483912039</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45969.470483912039</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45969.470483912039</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45969.470483912039</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45969.470483912039</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45969.470483912039</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45969.470483912039</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45969.470483912039</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45969.470483912039</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45969.470483912039</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45969.470483912039</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45969.470483912039</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45969.470483912039</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45969.470483912039</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45969.470483912039</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45969.470483912039</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45969.470483912039</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45969.470483912039</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45969.470483912039</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45969.470483912039</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45969.470483912039</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45969.470483912039</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45969.470483912039</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45969.470483912039</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45969.470483912039</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45969.470483912039</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ref="G465:G528" ca="1" si="8">IFERROR(NOW()-F465,"-")</f>
        <v>45969.470483912039</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ca="1" si="8"/>
        <v>45969.470483912039</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45969.470483912039</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45969.470483912039</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45969.470483912039</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45969.470483912039</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45969.470483912039</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45969.470483912039</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45969.470483912039</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45969.470483912039</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45969.470483912039</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45969.470483912039</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45969.470483912039</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45969.470483912039</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45969.470483912039</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45969.470483912039</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45969.470483912039</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45969.470483912039</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45969.470483912039</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45969.470483912039</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45969.470483912039</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45969.470483912039</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45969.470483912039</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45969.470483912039</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45969.470483912039</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45969.470483912039</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45969.470483912039</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45969.470483912039</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45969.470483912039</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45969.470483912039</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45969.470483912039</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45969.470483912039</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45969.470483912039</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45969.470483912039</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45969.470483912039</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45969.470483912039</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45969.470483912039</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45969.470483912039</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45969.470483912039</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45969.470483912039</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45969.470483912039</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45969.470483912039</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45969.470483912039</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45969.470483912039</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45969.470483912039</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45969.470483912039</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45969.470483912039</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45969.470483912039</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45969.470483912039</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45969.470483912039</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45969.470483912039</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45969.470483912039</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45969.470483912039</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45969.470483912039</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45969.470483912039</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45969.470483912039</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45969.470483912039</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45969.470483912039</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45969.470483912039</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45969.470483912039</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45969.470483912039</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45969.470483912039</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45969.470483912039</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45969.470483912039</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ref="G529:G592" ca="1" si="9">IFERROR(NOW()-F529,"-")</f>
        <v>45969.470483912039</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ca="1" si="9"/>
        <v>45969.470483912039</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45969.470483912039</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45969.470483912039</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45969.470483912039</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45969.470483912039</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45969.470483912039</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45969.470483912039</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45969.470483912039</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45969.470483912039</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45969.470483912039</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45969.470483912039</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45969.470483912039</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45969.470483912039</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45969.470483912039</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45969.470483912039</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45969.470483912039</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45969.470483912039</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45969.470483912039</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45969.470483912039</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45969.470483912039</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45969.470483912039</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45969.470483912039</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45969.470483912039</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45969.470483912039</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45969.470483912039</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45969.470483912039</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45969.470483912039</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45969.470483912039</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45969.470483912039</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45969.470483912039</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45969.470483912039</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45969.470483912039</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45969.470483912039</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45969.470483912039</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45969.470483912039</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45969.470483912039</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45969.470483912039</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45969.470483912039</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45969.470483912039</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45969.470483912039</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45969.470483912039</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45969.470483912039</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45969.470483912039</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45969.470483912039</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45969.470483912039</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45969.470483912039</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45969.470483912039</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45969.470483912039</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45969.470483912039</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45969.470483912039</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45969.470483912039</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45969.470483912039</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45969.470483912039</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45969.470483912039</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45969.470483912039</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45969.470483912039</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45969.470483912039</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45969.470483912039</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45969.470483912039</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45969.470483912039</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45969.470483912039</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45969.470483912039</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45969.470483912039</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ref="G593:G656" ca="1" si="10">IFERROR(NOW()-F593,"-")</f>
        <v>45969.470483912039</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ca="1" si="10"/>
        <v>45969.470483912039</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45969.470483912039</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45969.470483912039</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45969.470483912039</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45969.470483912039</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45969.470483912039</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45969.470483912039</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45969.470483912039</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45969.470483912039</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45969.470483912039</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45969.470483912039</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45969.470483912039</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45969.470483912039</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45969.470483912039</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45969.470483912039</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45969.470483912039</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45969.470483912039</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45969.470483912039</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45969.470483912039</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45969.470483912039</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45969.470483912039</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45969.470483912039</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45969.470483912039</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45969.470483912039</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45969.470483912039</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45969.470483912039</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45969.470483912039</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45969.470483912039</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45969.470483912039</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45969.470483912039</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45969.470483912039</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45969.470483912039</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45969.470483912039</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45969.470483912039</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45969.470483912039</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45969.470483912039</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45969.470483912039</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45969.470483912039</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45969.470483912039</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45969.470483912039</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45969.470483912039</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45969.470483912039</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45969.470483912039</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45969.470483912039</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45969.470483912039</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45969.470483912039</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45969.470483912039</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45969.470483912039</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45969.470483912039</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45969.470483912039</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45969.470483912039</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45969.470483912039</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45969.470483912039</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45969.470483912039</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45969.470483912039</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45969.470483912039</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45969.470483912039</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45969.470483912039</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45969.470483912039</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45969.470483912039</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45969.470483912039</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45969.470483912039</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45969.470483912039</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ref="G657:G720" ca="1" si="11">IFERROR(NOW()-F657,"-")</f>
        <v>45969.470483912039</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ca="1" si="11"/>
        <v>45969.470483912039</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45969.470483912039</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45969.470483912039</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45969.470483912039</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45969.470483912039</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45969.470483912039</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45969.470483912039</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45969.470483912039</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45969.470483912039</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45969.470483912039</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45969.470483912039</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45969.470483912039</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45969.470483912039</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45969.470483912039</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45969.470483912039</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45969.470483912039</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45969.470483912039</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45969.470483912039</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45969.470483912039</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45969.470483912039</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45969.470483912039</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45969.470483912039</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45969.470483912039</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45969.470483912039</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45969.470483912039</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45969.470483912039</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45969.470483912039</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45969.470483912039</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45969.470483912039</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45969.470483912039</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45969.470483912039</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45969.470483912039</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45969.470483912039</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45969.470483912039</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45969.470483912039</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45969.470483912039</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45969.470483912039</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45969.470483912039</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45969.470483912039</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45969.470483912039</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45969.470483912039</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45969.470483912039</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45969.470483912039</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45969.470483912039</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45969.470483912039</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45969.470483912039</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45969.470483912039</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45969.470483912039</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45969.470483912039</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45969.470483912039</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45969.470483912039</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45969.470483912039</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45969.470483912039</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45969.470483912039</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45969.470483912039</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45969.470483912039</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45969.470483912039</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45969.470483912039</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45969.470483912039</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45969.470483912039</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45969.470483912039</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45969.470483912039</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45969.470483912039</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ref="G721:G784" ca="1" si="12">IFERROR(NOW()-F721,"-")</f>
        <v>45969.470483912039</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ca="1" si="12"/>
        <v>45969.470483912039</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45969.470483912039</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45969.470483912039</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45969.470483912039</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45969.470483912039</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45969.470483912039</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45969.470483912039</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45969.470483912039</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45969.470483912039</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45969.470483912039</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45969.470483912039</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45969.470483912039</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45969.470483912039</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45969.470483912039</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45969.470483912039</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45969.470483912039</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45969.470483912039</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45969.470483912039</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45969.470483912039</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45969.470483912039</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45969.470483912039</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45969.470483912039</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45969.470483912039</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45969.470483912039</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45969.470483912039</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45969.470483912039</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45969.470483912039</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45969.470483912039</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45969.470483912039</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45969.470483912039</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45969.470483912039</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45969.470483912039</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45969.470483912039</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45969.470483912039</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45969.470483912039</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45969.470483912039</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45969.470483912039</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45969.470483912039</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45969.470483912039</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45969.470483912039</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45969.470483912039</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45969.470483912039</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45969.470483912039</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45969.470483912039</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45969.470483912039</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45969.470483912039</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45969.470483912039</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45969.470483912039</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45969.470483912039</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45969.470483912039</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45969.470483912039</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45969.470483912039</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45969.470483912039</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45969.470483912039</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45969.470483912039</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45969.470483912039</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45969.470483912039</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45969.470483912039</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45969.470483912039</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45969.470483912039</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45969.470483912039</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45969.470483912039</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45969.470483912039</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ref="G785:G848" ca="1" si="13">IFERROR(NOW()-F785,"-")</f>
        <v>45969.470483912039</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ca="1" si="13"/>
        <v>45969.470483912039</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45969.470483912039</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45969.470483912039</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45969.470483912039</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45969.470483912039</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45969.470483912039</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45969.470483912039</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45969.470483912039</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45969.470483912039</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45969.470483912039</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45969.470483912039</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45969.470483912039</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45969.470483912039</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45969.470483912039</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45969.470483912039</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45969.470483912039</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45969.470483912039</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45969.470483912039</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45969.470483912039</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45969.470483912039</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45969.470483912039</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45969.470483912039</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45969.470483912039</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45969.470483912039</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45969.470483912039</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45969.470483912039</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45969.470483912039</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45969.470483912039</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45969.470483912039</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45969.470483912039</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45969.470483912039</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45969.470483912039</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45969.470483912039</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45969.470483912039</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45969.470483912039</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45969.470483912039</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45969.470483912039</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45969.470483912039</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45969.470483912039</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45969.470483912039</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45969.470483912039</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45969.470483912039</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45969.470483912039</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45969.470483912039</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45969.470483912039</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45969.470483912039</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45969.470483912039</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45969.470483912039</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45969.470483912039</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45969.470483912039</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45969.470483912039</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45969.470483912039</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45969.470483912039</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45969.470483912039</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45969.470483912039</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45969.470483912039</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45969.470483912039</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45969.470483912039</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45969.470483912039</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45969.470483912039</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45969.470483912039</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45969.470483912039</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45969.470483912039</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ref="G849:G912" ca="1" si="14">IFERROR(NOW()-F849,"-")</f>
        <v>45969.470483912039</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ca="1" si="14"/>
        <v>45969.470483912039</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45969.470483912039</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45969.470483912039</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45969.470483912039</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45969.470483912039</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45969.470483912039</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45969.470483912039</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45969.470483912039</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45969.470483912039</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45969.470483912039</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45969.470483912039</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45969.470483912039</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45969.470483912039</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45969.470483912039</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45969.470483912039</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45969.470483912039</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45969.470483912039</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45969.470483912039</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45969.470483912039</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45969.470483912039</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45969.470483912039</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45969.470483912039</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45969.470483912039</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45969.470483912039</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45969.470483912039</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45969.470483912039</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45969.470483912039</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45969.470483912039</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45969.470483912039</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45969.470483912039</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45969.470483912039</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45969.470483912039</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45969.470483912039</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45969.470483912039</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45969.470483912039</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45969.470483912039</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45969.470483912039</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45969.470483912039</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45969.470483912039</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45969.470483912039</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45969.470483912039</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45969.470483912039</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45969.470483912039</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45969.470483912039</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45969.470483912039</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45969.470483912039</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45969.470483912039</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45969.470483912039</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45969.470483912039</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45969.470483912039</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45969.470483912039</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45969.470483912039</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45969.470483912039</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45969.470483912039</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45969.470483912039</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45969.470483912039</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45969.470483912039</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45969.470483912039</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45969.470483912039</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45969.470483912039</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45969.470483912039</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45969.470483912039</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45969.470483912039</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ref="G913:G976" ca="1" si="15">IFERROR(NOW()-F913,"-")</f>
        <v>45969.470483912039</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ca="1" si="15"/>
        <v>45969.470483912039</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45969.470483912039</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45969.470483912039</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45969.470483912039</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45969.470483912039</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45969.470483912039</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45969.470483912039</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45969.470483912039</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45969.470483912039</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45969.470483912039</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45969.470483912039</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45969.470483912039</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45969.470483912039</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45969.470483912039</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45969.470483912039</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45969.470483912039</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45969.470483912039</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45969.470483912039</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45969.470483912039</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45969.470483912039</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45969.470483912039</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45969.470483912039</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45969.470483912039</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45969.470483912039</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45969.470483912039</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45969.470483912039</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45969.470483912039</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45969.470483912039</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45969.470483912039</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45969.470483912039</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45969.470483912039</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45969.470483912039</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45969.470483912039</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45969.470483912039</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45969.470483912039</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45969.470483912039</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45969.470483912039</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45969.470483912039</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45969.470483912039</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45969.470483912039</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45969.470483912039</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45969.470483912039</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45969.470483912039</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45969.470483912039</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45969.470483912039</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45969.470483912039</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45969.470483912039</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45969.470483912039</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45969.470483912039</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45969.470483912039</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45969.470483912039</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45969.470483912039</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45969.470483912039</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45969.470483912039</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45969.470483912039</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45969.470483912039</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45969.470483912039</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45969.470483912039</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45969.470483912039</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45969.470483912039</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45969.470483912039</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45969.470483912039</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45969.470483912039</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ref="G977:G1040" ca="1" si="16">IFERROR(NOW()-F977,"-")</f>
        <v>45969.470483912039</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ca="1" si="16"/>
        <v>45969.470483912039</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45969.470483912039</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45969.470483912039</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45969.470483912039</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45969.470483912039</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45969.470483912039</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45969.470483912039</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45969.470483912039</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45969.470483912039</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45969.470483912039</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45969.470483912039</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45969.470483912039</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45969.470483912039</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45969.470483912039</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45969.470483912039</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45969.470483912039</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45969.470483912039</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45969.470483912039</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45969.470483912039</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45969.470483912039</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45969.470483912039</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45969.470483912039</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45969.470483912039</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45969.470483912039</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45969.470483912039</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45969.470483912039</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45969.470483912039</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45969.470483912039</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45969.470483912039</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45969.470483912039</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45969.470483912039</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45969.470483912039</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45969.470483912039</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45969.470483912039</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45969.470483912039</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45969.470483912039</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45969.470483912039</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45969.470483912039</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45969.470483912039</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45969.470483912039</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45969.470483912039</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45969.470483912039</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45969.470483912039</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45969.470483912039</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45969.470483912039</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45969.470483912039</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45969.470483912039</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45969.470483912039</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45969.470483912039</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45969.470483912039</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45969.470483912039</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45969.470483912039</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45969.470483912039</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45969.470483912039</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45969.470483912039</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45969.470483912039</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45969.470483912039</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45969.470483912039</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45969.470483912039</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45969.470483912039</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45969.470483912039</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45969.470483912039</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45969.470483912039</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ref="G1041:G1055" ca="1" si="17">IFERROR(NOW()-F1041,"-")</f>
        <v>45969.470483912039</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ca="1" si="17"/>
        <v>45969.470483912039</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45969.470483912039</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45969.470483912039</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45969.470483912039</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45969.470483912039</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45969.470483912039</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45969.470483912039</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45969.470483912039</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45969.470483912039</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45969.470483912039</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45969.470483912039</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45969.470483912039</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45969.470483912039</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45969.470483912039</v>
      </c>
      <c r="H1055" s="22"/>
      <c r="I1055" s="19" t="str">
        <f>IFERROR(VLOOKUP(D1055,DB!A:F,6,0),"")</f>
        <v/>
      </c>
      <c r="J1055" s="18" t="str">
        <f>IFERROR(VLOOKUP(D1055,DB!A:G,7,0),"")</f>
        <v/>
      </c>
      <c r="K1055" s="45"/>
      <c r="L1055" s="23" t="str">
        <f>IFERROR(VLOOKUP(D1055,DB!A:I,9,0),"")</f>
        <v/>
      </c>
    </row>
    <row r="1056" spans="1:12" s="24" customFormat="1" ht="15" customHeight="1">
      <c r="F1056" s="25"/>
      <c r="G1056" s="26"/>
      <c r="H1056" s="25"/>
      <c r="K1056" s="44"/>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27" ca="1" si="0">IFERROR(NOW()-F2,"")</f>
        <v>265.98976631944242</v>
      </c>
      <c r="H2" s="96">
        <v>45703.474768518521</v>
      </c>
      <c r="I2" s="96" t="str">
        <f>IFERROR(VLOOKUP(D2,DB!A:F,6,0),"")</f>
        <v>SCECO</v>
      </c>
      <c r="J2" s="96" t="str">
        <f>IFERROR(VLOOKUP(D2,DB!A:G,7,0),"")</f>
        <v>Dead</v>
      </c>
      <c r="K2" s="98" t="s">
        <v>39110</v>
      </c>
      <c r="L2" s="92" t="str">
        <f>IFERROR(VLOOKUP(D2,DB!A:I,9,0),"")</f>
        <v>Latis</v>
      </c>
    </row>
    <row r="3" spans="1:16" s="99" customFormat="1" ht="15" customHeight="1">
      <c r="A3" s="141" t="s">
        <v>39111</v>
      </c>
      <c r="B3" s="141" t="str">
        <f>IFERROR(VLOOKUP(D3,DB!A:K,11,0),"")</f>
        <v>R4</v>
      </c>
      <c r="C3" s="94">
        <v>1</v>
      </c>
      <c r="D3" s="92" t="s">
        <v>34500</v>
      </c>
      <c r="E3" s="95" t="s">
        <v>39021</v>
      </c>
      <c r="F3" s="96">
        <v>45969.37259259259</v>
      </c>
      <c r="G3" s="142">
        <f ca="1">IFERROR(NOW()-F3,"")</f>
        <v>9.7891319448535796E-2</v>
      </c>
      <c r="H3" s="96">
        <v>45969.366342592592</v>
      </c>
      <c r="I3" s="141" t="str">
        <f>IFERROR(VLOOKUP(D3,DB!A:F,6,0),"")</f>
        <v>SCECO</v>
      </c>
      <c r="J3" s="141" t="str">
        <f>IFERROR(VLOOKUP(D3,DB!A:G,7,0),"")</f>
        <v>Vandalized</v>
      </c>
      <c r="K3" s="98" t="s">
        <v>39112</v>
      </c>
      <c r="L3" s="92" t="str">
        <f>IFERROR(VLOOKUP(D3,DB!A:I,9,0),"")</f>
        <v>Latis</v>
      </c>
    </row>
    <row r="4" spans="1:16" ht="15" customHeight="1">
      <c r="A4" s="108" t="s">
        <v>39113</v>
      </c>
      <c r="B4" s="108" t="str">
        <f>IFERROR(VLOOKUP(D4,DB!A:K,11,0),"")</f>
        <v>R4</v>
      </c>
      <c r="C4" s="109">
        <v>1</v>
      </c>
      <c r="D4" s="110" t="s">
        <v>37524</v>
      </c>
      <c r="E4" s="95" t="s">
        <v>39021</v>
      </c>
      <c r="F4" s="111">
        <v>45969.411631944444</v>
      </c>
      <c r="G4" s="112">
        <f t="shared" ca="1" si="0"/>
        <v>5.8851967594819143E-2</v>
      </c>
      <c r="H4" s="111">
        <v>45969.373437499999</v>
      </c>
      <c r="I4" s="108" t="str">
        <f>IFERROR(VLOOKUP(D4,DB!A:F,6,0),"")</f>
        <v>SCECO</v>
      </c>
      <c r="J4" s="108" t="str">
        <f>IFERROR(VLOOKUP(D4,DB!A:G,7,0),"")</f>
        <v>Dead</v>
      </c>
      <c r="K4" s="113" t="s">
        <v>39114</v>
      </c>
      <c r="L4" s="110" t="str">
        <f>IFERROR(VLOOKUP(D4,DB!A:I,9,0),"")</f>
        <v>Latis</v>
      </c>
    </row>
    <row r="5" spans="1:16" ht="15" customHeight="1">
      <c r="A5" s="141" t="s">
        <v>39115</v>
      </c>
      <c r="B5" s="141" t="str">
        <f>IFERROR(VLOOKUP(D5,DB!A:K,11,0),"")</f>
        <v>R4</v>
      </c>
      <c r="C5" s="94">
        <v>2</v>
      </c>
      <c r="D5" s="92" t="s">
        <v>38895</v>
      </c>
      <c r="E5" s="95" t="s">
        <v>39021</v>
      </c>
      <c r="F5" s="96">
        <v>45969.44940972222</v>
      </c>
      <c r="G5" s="142">
        <f t="shared" ca="1" si="0"/>
        <v>2.1074189819046296E-2</v>
      </c>
      <c r="H5" s="96">
        <v>45969.391469907408</v>
      </c>
      <c r="I5" s="141" t="str">
        <f>IFERROR(VLOOKUP(D5,DB!A:F,6,0),"")</f>
        <v>Generator-SG</v>
      </c>
      <c r="J5" s="141" t="str">
        <f>IFERROR(VLOOKUP(D5,DB!A:G,7,0),"")</f>
        <v>Vandalized</v>
      </c>
      <c r="K5" s="98" t="s">
        <v>39116</v>
      </c>
      <c r="L5" s="92" t="str">
        <f>IFERROR(VLOOKUP(D5,DB!A:I,9,0),"")</f>
        <v>Latis</v>
      </c>
    </row>
    <row r="6" spans="1:16" ht="15" customHeight="1">
      <c r="A6" s="141" t="s">
        <v>39117</v>
      </c>
      <c r="B6" s="141" t="str">
        <f>IFERROR(VLOOKUP(D6,DB!A:K,11,0),"")</f>
        <v>R4</v>
      </c>
      <c r="C6" s="94">
        <v>3</v>
      </c>
      <c r="D6" s="92" t="s">
        <v>28258</v>
      </c>
      <c r="E6" s="95" t="s">
        <v>39021</v>
      </c>
      <c r="F6" s="96">
        <v>45969.436805555553</v>
      </c>
      <c r="G6" s="142">
        <f t="shared" ca="1" si="0"/>
        <v>3.3678356485324912E-2</v>
      </c>
      <c r="H6" s="96">
        <v>45969.410590277781</v>
      </c>
      <c r="I6" s="141" t="str">
        <f>IFERROR(VLOOKUP(D6,DB!A:F,6,0),"")</f>
        <v>SCECO</v>
      </c>
      <c r="J6" s="141" t="str">
        <f>IFERROR(VLOOKUP(D6,DB!A:G,7,0),"")</f>
        <v>Dead</v>
      </c>
      <c r="K6" s="98" t="s">
        <v>39118</v>
      </c>
      <c r="L6" s="92" t="str">
        <f>IFERROR(VLOOKUP(D6,DB!A:I,9,0),"")</f>
        <v>Latis</v>
      </c>
    </row>
    <row r="7" spans="1:16" ht="15" customHeight="1">
      <c r="A7" s="141"/>
      <c r="B7" s="141" t="str">
        <f>IFERROR(VLOOKUP(D7,DB!A:K,11,0),"")</f>
        <v/>
      </c>
      <c r="C7" s="94"/>
      <c r="D7" s="92"/>
      <c r="E7" s="95"/>
      <c r="F7" s="96"/>
      <c r="G7" s="142">
        <f t="shared" ca="1" si="0"/>
        <v>45969.470483912039</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45969.470483912039</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45969.470483912039</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45969.470483912039</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45969.470483912039</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45969.470483912039</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45969.470483912039</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45969.470483912039</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45969.470483912039</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45969.470483912039</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45969.470483912039</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45969.470483912039</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45969.470483912039</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45969.470483912039</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45969.470483912039</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45969.470483912039</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45969.470483912039</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45969.470483912039</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45969.470483912039</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45969.470483912039</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45969.470483912039</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ref="G28:G59" ca="1" si="1">IFERROR(NOW()-F28,"")</f>
        <v>45969.470483912039</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1"/>
        <v>45969.470483912039</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45969.470483912039</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45969.470483912039</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45969.470483912039</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45969.470483912039</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45969.470483912039</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45969.470483912039</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45969.470483912039</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45969.470483912039</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45969.470483912039</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45969.470483912039</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45969.470483912039</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45969.470483912039</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45969.470483912039</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45969.470483912039</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45969.470483912039</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45969.470483912039</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45969.470483912039</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45969.470483912039</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45969.470483912039</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45969.470483912039</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45969.470483912039</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45969.470483912039</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45969.470483912039</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45969.470483912039</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45969.470483912039</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45969.470483912039</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45969.470483912039</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45969.470483912039</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45969.470483912039</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45969.470483912039</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ref="G60:G91" ca="1" si="2">IFERROR(NOW()-F60,"")</f>
        <v>45969.470483912039</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2"/>
        <v>45969.470483912039</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45969.470483912039</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45969.470483912039</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45969.470483912039</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45969.470483912039</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45969.470483912039</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45969.470483912039</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45969.470483912039</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45969.470483912039</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45969.470483912039</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45969.470483912039</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45969.470483912039</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45969.470483912039</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45969.470483912039</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45969.470483912039</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45969.470483912039</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45969.470483912039</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45969.470483912039</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45969.470483912039</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45969.470483912039</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45969.470483912039</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45969.470483912039</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45969.470483912039</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45969.470483912039</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45969.470483912039</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45969.470483912039</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45969.470483912039</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45969.470483912039</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45969.470483912039</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45969.470483912039</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45969.470483912039</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ref="G92:G123" ca="1" si="3">IFERROR(NOW()-F92,"")</f>
        <v>45969.470483912039</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3"/>
        <v>45969.470483912039</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45969.470483912039</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45969.470483912039</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45969.470483912039</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45969.470483912039</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45969.470483912039</v>
      </c>
      <c r="H98" s="96"/>
      <c r="I98" s="141" t="str">
        <f>IFERROR(VLOOKUP(D98,DB!A:F,6,0),"")</f>
        <v/>
      </c>
      <c r="J98" s="141" t="str">
        <f>IFERROR(VLOOKUP(D98,DB!A:G,7,0),"")</f>
        <v/>
      </c>
      <c r="K98" s="98"/>
      <c r="L98" s="92" t="str">
        <f>IFERROR(VLOOKUP(D98,DB!A:I,9,0),"")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tabSelected="1"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39119</v>
      </c>
      <c r="B2" s="37" t="str">
        <f>IFERROR(VLOOKUP(D2,DB!A:K,11,0),"")</f>
        <v>R5</v>
      </c>
      <c r="C2" s="37">
        <v>3</v>
      </c>
      <c r="D2" s="107" t="s">
        <v>36011</v>
      </c>
      <c r="E2" s="37" t="s">
        <v>39021</v>
      </c>
      <c r="F2" s="38">
        <v>45891.832060185188</v>
      </c>
      <c r="G2" s="122">
        <f ca="1">IFERROR(NOW()-F2,"")</f>
        <v>77.638423726850306</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22">
        <f t="shared" ref="G3" ca="1" si="0">IFERROR(NOW()-F3,"")</f>
        <v>43.28160659722198</v>
      </c>
      <c r="H3" s="38">
        <v>45926.158159722225</v>
      </c>
      <c r="I3" s="37" t="str">
        <f>IFERROR(VLOOKUP(D3,DB!A:F,6,0),"")</f>
        <v>SCECO</v>
      </c>
      <c r="J3" s="37" t="str">
        <f>IFERROR(VLOOKUP(D3,DB!A:G,7,0),"")</f>
        <v>Good</v>
      </c>
      <c r="K3" s="37" t="s">
        <v>39122</v>
      </c>
      <c r="L3" s="37" t="str">
        <f>IFERROR(VLOOKUP(D3,DB!A:I,9,0),"")</f>
        <v>Latis</v>
      </c>
      <c r="M3" s="106"/>
    </row>
    <row r="4" spans="1:13" ht="48" customHeight="1">
      <c r="A4" s="130" t="s">
        <v>39123</v>
      </c>
      <c r="B4" s="130" t="str">
        <f>IFERROR(VLOOKUP(D4,DB!A:K,11,0),"")</f>
        <v>R5</v>
      </c>
      <c r="C4" s="130">
        <v>1</v>
      </c>
      <c r="D4" s="130" t="s">
        <v>34758</v>
      </c>
      <c r="E4" s="130" t="s">
        <v>39100</v>
      </c>
      <c r="F4" s="131">
        <v>45948.661111111112</v>
      </c>
      <c r="G4" s="132">
        <f t="shared" ref="G4:G61" ca="1" si="1">IFERROR(NOW()-F4,"")</f>
        <v>20.809372800926212</v>
      </c>
      <c r="H4" s="131">
        <v>45948.661111111112</v>
      </c>
      <c r="I4" s="130" t="str">
        <f>IFERROR(VLOOKUP(D4,DB!A:F,6,0),"")</f>
        <v>SCECO</v>
      </c>
      <c r="J4" s="130" t="str">
        <f>IFERROR(VLOOKUP(D4,DB!A:G,7,0),"")</f>
        <v>Dead</v>
      </c>
      <c r="K4" s="130" t="s">
        <v>39124</v>
      </c>
      <c r="L4" s="130" t="str">
        <f>IFERROR(VLOOKUP(D4,DB!A:I,9,0),"")</f>
        <v>Latis</v>
      </c>
    </row>
    <row r="5" spans="1:13" ht="30">
      <c r="A5" s="130" t="s">
        <v>39125</v>
      </c>
      <c r="B5" s="130" t="str">
        <f>IFERROR(VLOOKUP(D5,DB!A:K,11,0),"")</f>
        <v>R5</v>
      </c>
      <c r="C5" s="130">
        <v>1</v>
      </c>
      <c r="D5" s="130" t="s">
        <v>31937</v>
      </c>
      <c r="E5" s="130" t="s">
        <v>39021</v>
      </c>
      <c r="F5" s="131">
        <v>45969.156712962962</v>
      </c>
      <c r="G5" s="132">
        <f t="shared" ca="1" si="1"/>
        <v>0.3137709490765701</v>
      </c>
      <c r="H5" s="131">
        <v>45968.953599537039</v>
      </c>
      <c r="I5" s="130" t="str">
        <f>IFERROR(VLOOKUP(D5,DB!A:F,6,0),"")</f>
        <v>SCECO</v>
      </c>
      <c r="J5" s="130" t="str">
        <f>IFERROR(VLOOKUP(D5,DB!A:G,7,0),"")</f>
        <v>Good</v>
      </c>
      <c r="K5" s="130" t="s">
        <v>39126</v>
      </c>
      <c r="L5" s="130" t="str">
        <f>IFERROR(VLOOKUP(D5,DB!A:I,9,0),"")</f>
        <v>Latis</v>
      </c>
    </row>
    <row r="6" spans="1:13">
      <c r="A6" s="130"/>
      <c r="B6" s="130" t="str">
        <f>IFERROR(VLOOKUP(D6,DB!A:K,11,0),"")</f>
        <v/>
      </c>
      <c r="C6" s="130"/>
      <c r="D6" s="130"/>
      <c r="E6" s="130"/>
      <c r="F6" s="131"/>
      <c r="G6" s="132">
        <f t="shared" ca="1" si="1"/>
        <v>45969.470483912039</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45969.470483912039</v>
      </c>
      <c r="H7" s="131"/>
      <c r="I7" s="130" t="str">
        <f>IFERROR(VLOOKUP(D7,DB!A:F,6,0),"")</f>
        <v/>
      </c>
      <c r="J7" s="130" t="str">
        <f>IFERROR(VLOOKUP(D7,DB!A:G,7,0),"")</f>
        <v/>
      </c>
      <c r="K7" s="130"/>
      <c r="L7" s="130" t="str">
        <f>IFERROR(VLOOKUP(D7,DB!A:I,9,0),"")</f>
        <v/>
      </c>
    </row>
    <row r="8" spans="1:13">
      <c r="A8" s="157"/>
      <c r="B8" s="130" t="str">
        <f>IFERROR(VLOOKUP(D8,DB!A:K,11,0),"")</f>
        <v/>
      </c>
      <c r="C8" s="130"/>
      <c r="D8" s="130"/>
      <c r="E8" s="130"/>
      <c r="F8" s="131"/>
      <c r="G8" s="132">
        <f t="shared" ca="1" si="1"/>
        <v>45969.470483912039</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45969.470483912039</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45969.470483912039</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45969.470483912039</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45969.470483912039</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45969.470483912039</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45969.470483912039</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45969.470483912039</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45969.470483912039</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45969.470483912039</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45969.470483912039</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45969.470483912039</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45969.470483912039</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45969.470483912039</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45969.470483912039</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45969.470483912039</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45969.470483912039</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45969.470483912039</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45969.470483912039</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45969.470483912039</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45969.470483912039</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45969.470483912039</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45969.470483912039</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45969.470483912039</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45969.470483912039</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45969.470483912039</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45969.470483912039</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45969.470483912039</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45969.470483912039</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45969.470483912039</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45969.470483912039</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45969.470483912039</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45969.470483912039</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45969.470483912039</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45969.470483912039</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45969.470483912039</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45969.470483912039</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45969.470483912039</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45969.470483912039</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45969.470483912039</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45969.470483912039</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45969.470483912039</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45969.470483912039</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45969.470483912039</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45969.470483912039</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45969.470483912039</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45969.470483912039</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45969.470483912039</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45969.470483912039</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45969.470483912039</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45969.470483912039</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45969.470483912039</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45969.470483912039</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45969.470483912039</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45969.470483912039</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45969.470483912039</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45969.470483912039</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45969.470483912039</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45969.470483912039</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45969.470483912039</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45969.470483912039</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45969.470483912039</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45969.470483912039</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45969.470483912039</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45969.470483912039</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45969.470483912039</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45969.470483912039</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45969.470483912039</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45969.470483912039</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45969.470483912039</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45969.470483912039</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45969.470483912039</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45969.470483912039</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45969.470483912039</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45969.470483912039</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45969.470483912039</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45969.470483912039</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45969.470483912039</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45969.470483912039</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45969.470483912039</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45969.470483912039</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45969.470483912039</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45969.470483912039</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45969.470483912039</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45969.470483912039</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45969.470483912039</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45969.470483912039</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45969.470483912039</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45969.470483912039</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45969.470483912039</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45969.470483912039</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45969.470483912039</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45969.470483912039</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45969.470483912039</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45969.470483912039</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45969.470483912039</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45969.470483912039</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45969.470483912039</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45969.470483912039</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45969.470483912039</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45969.470483912039</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45969.470483912039</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45969.470483912039</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45969.470483912039</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45969.470483912039</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45969.470483912039</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45969.470483912039</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45969.470483912039</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45969.470483912039</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45969.470483912039</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45969.470483912039</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45969.470483912039</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45969.470483912039</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45969.470483912039</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45969.470483912039</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45969.470483912039</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45969.470483912039</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45969.470483912039</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45969.470483912039</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45969.470483912039</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45969.470483912039</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45969.470483912039</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45969.470483912039</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45969.470483912039</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45969.470483912039</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45969.470483912039</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45969.470483912039</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45969.470483912039</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45969.470483912039</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45969.470483912039</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45969.470483912039</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45969.470483912039</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45969.470483912039</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45969.470483912039</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45969.470483912039</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45969.470483912039</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45969.470483912039</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45969.470483912039</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45969.470483912039</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45969.470483912039</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45969.470483912039</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45969.470483912039</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45969.470483912039</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45969.470483912039</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45969.470483912039</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45969.470483912039</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45969.470483912039</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45969.470483912039</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45969.470483912039</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45969.470483912039</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45969.470483912039</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45969.470483912039</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45969.470483912039</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45969.470483912039</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45969.470483912039</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45969.470483912039</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45969.470483912039</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45969.470483912039</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45969.470483912039</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45969.470483912039</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45969.470483912039</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45969.470483912039</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45969.470483912039</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45969.470483912039</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45969.470483912039</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45969.470483912039</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45969.470483912039</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45969.470483912039</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45969.470483912039</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45969.470483912039</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45969.470483912039</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45969.470483912039</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45969.470483912039</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45969.470483912039</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45969.470483912039</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45969.470483912039</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45969.470483912039</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45969.470483912039</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45969.470483912039</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45969.470483912039</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45969.470483912039</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45969.470483912039</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45969.470483912039</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45969.470483912039</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45969.470483912039</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45969.470483912039</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45969.470483912039</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45969.470483912039</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45969.470483912039</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45969.470483912039</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45969.470483912039</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45969.470483912039</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45969.470483912039</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45969.470483912039</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45969.470483912039</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45969.470483912039</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45969.470483912039</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45969.470483912039</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45969.470483912039</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45969.470483912039</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45969.470483912039</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45969.470483912039</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45969.470483912039</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45969.470483912039</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45969.470483912039</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45969.470483912039</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45969.470483912039</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45969.470483912039</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45969.470483912039</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45969.470483912039</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45969.470483912039</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45969.470483912039</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45969.470483912039</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45969.470483912039</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45969.470483912039</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45969.470483912039</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45969.470483912039</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45969.470483912039</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45969.470483912039</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45969.470483912039</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45969.470483912039</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45969.470483912039</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45969.470483912039</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45969.470483912039</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45969.470483912039</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45969.470483912039</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45969.470483912039</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45969.470483912039</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45969.470483912039</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45969.470483912039</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45969.470483912039</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45969.470483912039</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45969.470483912039</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45969.470483912039</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45969.470483912039</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45969.470483912039</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45969.470483912039</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45969.470483912039</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45969.470483912039</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45969.470483912039</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45969.470483912039</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45969.470483912039</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45969.470483912039</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45969.470483912039</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45969.470483912039</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45969.470483912039</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45969.470483912039</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45969.470483912039</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45969.470483912039</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45969.470483912039</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45969.470483912039</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45969.470483912039</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45969.470483912039</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45969.470483912039</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45969.470483912039</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45969.470483912039</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45969.470483912039</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45969.470483912039</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45969.470483912039</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45969.470483912039</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45969.470483912039</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45969.470483912039</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45969.470483912039</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45969.470483912039</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45969.470483912039</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6"/>
  <sheetViews>
    <sheetView workbookViewId="0">
      <selection activeCell="D8" sqref="D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39127</v>
      </c>
      <c r="B2" s="148" t="str">
        <f>IFERROR(VLOOKUP(D2,DB!A:K,11,0),"")</f>
        <v>R6</v>
      </c>
      <c r="C2" s="149">
        <v>1</v>
      </c>
      <c r="D2" s="151" t="s">
        <v>29382</v>
      </c>
      <c r="E2" s="130" t="s">
        <v>39021</v>
      </c>
      <c r="F2" s="150">
        <v>45969.444699074076</v>
      </c>
      <c r="G2" s="105">
        <f t="shared" ref="G2:G14" ca="1" si="0">IFERROR(NOW()-F2,"-")</f>
        <v>2.578483796241926E-2</v>
      </c>
      <c r="H2" s="150">
        <v>45969.438877314817</v>
      </c>
      <c r="I2" s="148" t="str">
        <f>IFERROR(VLOOKUP(D2,DB!A:F,6,0),"")</f>
        <v>SCECO</v>
      </c>
      <c r="J2" s="148" t="str">
        <f>IFERROR(VLOOKUP(D2,DB!A:G,7,0),"")</f>
        <v>Dead</v>
      </c>
      <c r="K2" s="152" t="s">
        <v>39128</v>
      </c>
      <c r="L2" s="153" t="str">
        <f>IFERROR(VLOOKUP(D2,DB!A:I,9,0),"")</f>
        <v>Latis</v>
      </c>
    </row>
    <row r="3" spans="1:16382" ht="31.5" customHeight="1">
      <c r="A3" s="147"/>
      <c r="B3" s="148" t="str">
        <f>IFERROR(VLOOKUP(D3,DB!A:K,11,0),"")</f>
        <v/>
      </c>
      <c r="C3" s="149"/>
      <c r="D3"/>
      <c r="E3" s="130"/>
      <c r="F3" s="150"/>
      <c r="G3" s="105">
        <f t="shared" ca="1" si="0"/>
        <v>45969.470483912039</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51"/>
      <c r="E4" s="130"/>
      <c r="F4" s="150"/>
      <c r="G4" s="105">
        <f t="shared" ca="1" si="0"/>
        <v>45969.470483912039</v>
      </c>
      <c r="H4" s="150"/>
      <c r="I4" s="148" t="str">
        <f>IFERROR(VLOOKUP(D4,DB!A:F,6,0),"")</f>
        <v/>
      </c>
      <c r="J4" s="148" t="str">
        <f>IFERROR(VLOOKUP(D4,DB!A:G,7,0),"")</f>
        <v/>
      </c>
      <c r="K4" s="152"/>
      <c r="L4" s="153" t="str">
        <f>IFERROR(VLOOKUP(D4,DB!A:I,9,0),"")</f>
        <v/>
      </c>
    </row>
    <row r="5" spans="1:16382" ht="31.5" customHeight="1">
      <c r="A5" s="147"/>
      <c r="B5" s="148" t="str">
        <f>IFERROR(VLOOKUP(D5,DB!A:K,11,0),"")</f>
        <v/>
      </c>
      <c r="C5" s="149"/>
      <c r="D5" s="148"/>
      <c r="E5" s="130"/>
      <c r="F5" s="150"/>
      <c r="G5" s="105">
        <f t="shared" ca="1" si="0"/>
        <v>45969.470483912039</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45969.470483912039</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45969.470483912039</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45969.470483912039</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45969.470483912039</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45969.470483912039</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45969.470483912039</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45969.470483912039</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45969.470483912039</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45969.470483912039</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ref="G15:G34" ca="1" si="1">IFERROR(NOW()-F15,"-")</f>
        <v>45969.470483912039</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1"/>
        <v>45969.470483912039</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ca="1" si="1"/>
        <v>45969.470483912039</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1"/>
        <v>45969.470483912039</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ca="1" si="1"/>
        <v>45969.470483912039</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45969.470483912039</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45969.470483912039</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45969.470483912039</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45969.470483912039</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45969.470483912039</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45969.470483912039</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45969.470483912039</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45969.470483912039</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45969.470483912039</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45969.470483912039</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45969.470483912039</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45969.470483912039</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45969.470483912039</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45969.470483912039</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45969.470483912039</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ref="G35:G98" ca="1" si="2">IFERROR(NOW()-F35,"-")</f>
        <v>45969.470483912039</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2"/>
        <v>45969.470483912039</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ca="1" si="2"/>
        <v>45969.470483912039</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2"/>
        <v>45969.470483912039</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ca="1" si="2"/>
        <v>45969.470483912039</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45969.470483912039</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45969.470483912039</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45969.470483912039</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45969.470483912039</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45969.470483912039</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45969.470483912039</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45969.470483912039</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45969.470483912039</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45969.470483912039</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45969.470483912039</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45969.470483912039</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45969.470483912039</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45969.470483912039</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45969.470483912039</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45969.470483912039</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45969.470483912039</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45969.470483912039</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45969.470483912039</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45969.470483912039</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45969.470483912039</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45969.470483912039</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45969.470483912039</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45969.470483912039</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45969.470483912039</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45969.470483912039</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45969.470483912039</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45969.470483912039</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45969.470483912039</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45969.470483912039</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45969.470483912039</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45969.470483912039</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45969.470483912039</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45969.470483912039</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45969.470483912039</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45969.470483912039</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45969.470483912039</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45969.470483912039</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45969.470483912039</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45969.470483912039</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45969.470483912039</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45969.470483912039</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45969.470483912039</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45969.470483912039</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45969.470483912039</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45969.470483912039</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45969.470483912039</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45969.470483912039</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45969.470483912039</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45969.470483912039</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45969.470483912039</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45969.470483912039</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45969.470483912039</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45969.470483912039</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45969.470483912039</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45969.470483912039</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45969.470483912039</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45969.470483912039</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45969.470483912039</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45969.470483912039</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ref="G99:G162" ca="1" si="3">IFERROR(NOW()-F99,"-")</f>
        <v>45969.470483912039</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3"/>
        <v>45969.470483912039</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ca="1" si="3"/>
        <v>45969.470483912039</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3"/>
        <v>45969.470483912039</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ca="1" si="3"/>
        <v>45969.470483912039</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45969.470483912039</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45969.470483912039</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45969.470483912039</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45969.470483912039</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45969.470483912039</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45969.470483912039</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45969.470483912039</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45969.470483912039</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45969.470483912039</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45969.470483912039</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45969.470483912039</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45969.470483912039</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45969.470483912039</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45969.470483912039</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45969.470483912039</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45969.470483912039</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45969.470483912039</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45969.470483912039</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45969.470483912039</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45969.470483912039</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45969.470483912039</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45969.470483912039</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45969.470483912039</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45969.470483912039</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45969.470483912039</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45969.470483912039</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45969.470483912039</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45969.470483912039</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45969.470483912039</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45969.470483912039</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45969.470483912039</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45969.470483912039</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45969.470483912039</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45969.470483912039</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45969.470483912039</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45969.470483912039</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45969.470483912039</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45969.470483912039</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45969.470483912039</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45969.470483912039</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45969.470483912039</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45969.470483912039</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45969.470483912039</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45969.470483912039</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45969.470483912039</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45969.470483912039</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45969.470483912039</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45969.470483912039</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45969.470483912039</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45969.470483912039</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45969.470483912039</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45969.470483912039</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45969.470483912039</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45969.470483912039</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45969.470483912039</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45969.470483912039</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45969.470483912039</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45969.470483912039</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45969.470483912039</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ref="G163:G196" ca="1" si="4">IFERROR(NOW()-F163,"-")</f>
        <v>45969.470483912039</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4"/>
        <v>45969.470483912039</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ca="1" si="4"/>
        <v>45969.470483912039</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4"/>
        <v>45969.470483912039</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ca="1" si="4"/>
        <v>45969.470483912039</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45969.470483912039</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45969.470483912039</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45969.470483912039</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45969.470483912039</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45969.470483912039</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45969.470483912039</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45969.470483912039</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45969.470483912039</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45969.470483912039</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45969.470483912039</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45969.470483912039</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45969.470483912039</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45969.470483912039</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45969.470483912039</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45969.470483912039</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45969.470483912039</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45969.470483912039</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45969.470483912039</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45969.470483912039</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45969.470483912039</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45969.470483912039</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45969.470483912039</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45969.470483912039</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45969.470483912039</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45969.470483912039</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45969.470483912039</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45969.470483912039</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45969.470483912039</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45969.470483912039</v>
      </c>
      <c r="H196" s="150"/>
      <c r="I196" s="148" t="str">
        <f>IFERROR(VLOOKUP(D196,DB!A:F,6,0),"")</f>
        <v/>
      </c>
      <c r="J196" s="148" t="str">
        <f>IFERROR(VLOOKUP(D196,DB!A:G,7,0),"")</f>
        <v/>
      </c>
      <c r="K196" s="152"/>
      <c r="L196" s="153" t="str">
        <f>IFERROR(VLOOKUP(D196,DB!A:I,9,0),"")</f>
        <v/>
      </c>
    </row>
  </sheetData>
  <dataValidations count="2">
    <dataValidation allowBlank="1" showInputMessage="1" showErrorMessage="1" sqref="E1" xr:uid="{9E1BC488-8814-4F8A-8DBE-742B3278AB71}"/>
    <dataValidation type="list" allowBlank="1" showInputMessage="1" showErrorMessage="1" sqref="E2:E1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2025-11-08T08:18:49Z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